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igrated Home Folder\FY 2026\"/>
    </mc:Choice>
  </mc:AlternateContent>
  <xr:revisionPtr revIDLastSave="0" documentId="13_ncr:1_{C197ABC1-729C-4FAE-A1D3-7D911A142560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1305" yWindow="105" windowWidth="21015" windowHeight="15720" tabRatio="690" activeTab="1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7" l="1"/>
  <c r="M57" i="37"/>
  <c r="M58" i="37"/>
  <c r="M59" i="37"/>
  <c r="M60" i="37"/>
  <c r="M61" i="37"/>
  <c r="M62" i="37"/>
  <c r="M63" i="37"/>
  <c r="M64" i="37"/>
  <c r="M65" i="37"/>
  <c r="M56" i="37"/>
  <c r="I57" i="37"/>
  <c r="I58" i="37"/>
  <c r="I59" i="37"/>
  <c r="I60" i="37"/>
  <c r="I61" i="37"/>
  <c r="I62" i="37"/>
  <c r="I63" i="37"/>
  <c r="I64" i="37"/>
  <c r="I65" i="37"/>
  <c r="I56" i="37"/>
  <c r="E57" i="37"/>
  <c r="E58" i="37"/>
  <c r="E59" i="37"/>
  <c r="E60" i="37"/>
  <c r="E61" i="37"/>
  <c r="E62" i="37"/>
  <c r="E63" i="37"/>
  <c r="E64" i="37"/>
  <c r="E65" i="37"/>
  <c r="E56" i="37"/>
  <c r="D57" i="37"/>
  <c r="D58" i="37"/>
  <c r="D59" i="37"/>
  <c r="D60" i="37"/>
  <c r="D61" i="37"/>
  <c r="D62" i="37"/>
  <c r="D63" i="37"/>
  <c r="D64" i="37"/>
  <c r="D65" i="37"/>
  <c r="D56" i="37"/>
  <c r="C57" i="37"/>
  <c r="C58" i="37"/>
  <c r="C59" i="37"/>
  <c r="C60" i="37"/>
  <c r="C61" i="37"/>
  <c r="F61" i="37" s="1"/>
  <c r="C62" i="37"/>
  <c r="C63" i="37"/>
  <c r="C64" i="37"/>
  <c r="C65" i="37"/>
  <c r="C56" i="37"/>
  <c r="L65" i="37"/>
  <c r="K65" i="37"/>
  <c r="H65" i="37"/>
  <c r="L64" i="37"/>
  <c r="K64" i="37"/>
  <c r="H64" i="37"/>
  <c r="L63" i="37"/>
  <c r="K63" i="37"/>
  <c r="H63" i="37"/>
  <c r="L62" i="37"/>
  <c r="K62" i="37"/>
  <c r="H62" i="37"/>
  <c r="L61" i="37"/>
  <c r="K61" i="37"/>
  <c r="N61" i="37" s="1"/>
  <c r="H61" i="37"/>
  <c r="L60" i="37"/>
  <c r="K60" i="37"/>
  <c r="H60" i="37"/>
  <c r="L59" i="37"/>
  <c r="K59" i="37"/>
  <c r="H59" i="37"/>
  <c r="L58" i="37"/>
  <c r="K58" i="37"/>
  <c r="H58" i="37"/>
  <c r="L57" i="37"/>
  <c r="K57" i="37"/>
  <c r="H57" i="37"/>
  <c r="L56" i="37"/>
  <c r="K56" i="37"/>
  <c r="H56" i="37"/>
  <c r="G56" i="37"/>
  <c r="N62" i="37" l="1"/>
  <c r="N60" i="37"/>
  <c r="F60" i="37"/>
  <c r="F62" i="37"/>
  <c r="N59" i="37"/>
  <c r="N58" i="37"/>
  <c r="N57" i="37"/>
  <c r="N63" i="37"/>
  <c r="N56" i="37"/>
  <c r="F56" i="37"/>
  <c r="F57" i="37"/>
  <c r="F64" i="37"/>
  <c r="F63" i="37"/>
  <c r="F65" i="37"/>
  <c r="N64" i="37"/>
  <c r="N65" i="37"/>
  <c r="J56" i="37"/>
  <c r="F58" i="37"/>
  <c r="F59" i="37"/>
  <c r="E55" i="35" l="1"/>
  <c r="E56" i="35"/>
  <c r="E57" i="35"/>
  <c r="E58" i="35"/>
  <c r="E59" i="35"/>
  <c r="E60" i="35"/>
  <c r="E61" i="35"/>
  <c r="E62" i="35"/>
  <c r="E63" i="35"/>
  <c r="E54" i="35"/>
  <c r="D55" i="35"/>
  <c r="D56" i="35"/>
  <c r="D57" i="35"/>
  <c r="D58" i="35"/>
  <c r="D59" i="35"/>
  <c r="D60" i="35"/>
  <c r="D61" i="35"/>
  <c r="D62" i="35"/>
  <c r="D63" i="35"/>
  <c r="D54" i="35"/>
  <c r="C55" i="35"/>
  <c r="C56" i="35"/>
  <c r="C57" i="35"/>
  <c r="C58" i="35"/>
  <c r="C59" i="35"/>
  <c r="C60" i="35"/>
  <c r="C61" i="35"/>
  <c r="C62" i="35"/>
  <c r="C63" i="35"/>
  <c r="C54" i="35"/>
  <c r="E57" i="8"/>
  <c r="E58" i="8"/>
  <c r="E59" i="8"/>
  <c r="E60" i="8"/>
  <c r="E61" i="8"/>
  <c r="E62" i="8"/>
  <c r="E63" i="8"/>
  <c r="E64" i="8"/>
  <c r="E65" i="8"/>
  <c r="E56" i="8"/>
  <c r="D57" i="8"/>
  <c r="D58" i="8"/>
  <c r="D59" i="8"/>
  <c r="D60" i="8"/>
  <c r="D61" i="8"/>
  <c r="D62" i="8"/>
  <c r="D63" i="8"/>
  <c r="D64" i="8"/>
  <c r="D65" i="8"/>
  <c r="D56" i="8"/>
  <c r="C57" i="8"/>
  <c r="C58" i="8"/>
  <c r="C59" i="8"/>
  <c r="C60" i="8"/>
  <c r="C61" i="8"/>
  <c r="C62" i="8"/>
  <c r="C63" i="8"/>
  <c r="C64" i="8"/>
  <c r="C65" i="8"/>
  <c r="C56" i="8"/>
  <c r="E58" i="34"/>
  <c r="E59" i="34"/>
  <c r="E60" i="34"/>
  <c r="E61" i="34"/>
  <c r="E62" i="34"/>
  <c r="E63" i="34"/>
  <c r="E64" i="34"/>
  <c r="E65" i="34"/>
  <c r="E66" i="34"/>
  <c r="E57" i="34"/>
  <c r="D58" i="34"/>
  <c r="D59" i="34"/>
  <c r="D60" i="34"/>
  <c r="D61" i="34"/>
  <c r="D62" i="34"/>
  <c r="D63" i="34"/>
  <c r="D64" i="34"/>
  <c r="D65" i="34"/>
  <c r="D66" i="34"/>
  <c r="D57" i="34"/>
  <c r="C58" i="34"/>
  <c r="C59" i="34"/>
  <c r="C60" i="34"/>
  <c r="C61" i="34"/>
  <c r="C62" i="34"/>
  <c r="C63" i="34"/>
  <c r="C64" i="34"/>
  <c r="C65" i="34"/>
  <c r="C66" i="34"/>
  <c r="C57" i="34"/>
  <c r="E58" i="38"/>
  <c r="E59" i="38"/>
  <c r="E60" i="38"/>
  <c r="E61" i="38"/>
  <c r="E62" i="38"/>
  <c r="E63" i="38"/>
  <c r="E64" i="38"/>
  <c r="E65" i="38"/>
  <c r="E66" i="38"/>
  <c r="E57" i="38"/>
  <c r="D59" i="38"/>
  <c r="D60" i="38"/>
  <c r="D61" i="38"/>
  <c r="D62" i="38"/>
  <c r="D63" i="38"/>
  <c r="D64" i="38"/>
  <c r="D65" i="38"/>
  <c r="D66" i="38"/>
  <c r="D58" i="38"/>
  <c r="D57" i="38"/>
  <c r="C59" i="38"/>
  <c r="C60" i="38"/>
  <c r="C61" i="38"/>
  <c r="C62" i="38"/>
  <c r="C63" i="38"/>
  <c r="C64" i="38"/>
  <c r="C65" i="38"/>
  <c r="C66" i="38"/>
  <c r="C58" i="38"/>
  <c r="C57" i="38"/>
  <c r="F63" i="35" l="1"/>
  <c r="F62" i="35"/>
  <c r="F61" i="35"/>
  <c r="F59" i="35"/>
  <c r="F58" i="35"/>
  <c r="F56" i="35"/>
  <c r="F65" i="8"/>
  <c r="F64" i="8"/>
  <c r="F63" i="8"/>
  <c r="F62" i="8"/>
  <c r="F61" i="8"/>
  <c r="F60" i="8"/>
  <c r="F58" i="8"/>
  <c r="F56" i="8"/>
  <c r="F66" i="34"/>
  <c r="F65" i="34"/>
  <c r="F64" i="34"/>
  <c r="F63" i="34"/>
  <c r="F62" i="34"/>
  <c r="F61" i="34"/>
  <c r="F59" i="34"/>
  <c r="F58" i="34"/>
  <c r="F57" i="34"/>
  <c r="F66" i="38"/>
  <c r="F65" i="38"/>
  <c r="F64" i="38"/>
  <c r="F63" i="38"/>
  <c r="F62" i="38"/>
  <c r="F61" i="38"/>
  <c r="F59" i="38"/>
  <c r="F57" i="38"/>
  <c r="F58" i="38" l="1"/>
  <c r="F54" i="35"/>
  <c r="F60" i="38"/>
  <c r="F60" i="34"/>
  <c r="F59" i="8"/>
  <c r="F57" i="35"/>
  <c r="F60" i="35"/>
  <c r="F57" i="8"/>
  <c r="F55" i="35"/>
  <c r="B15" i="7"/>
  <c r="B10" i="7"/>
  <c r="B5" i="7"/>
  <c r="B14" i="7"/>
  <c r="B9" i="7"/>
  <c r="B13" i="7"/>
  <c r="B8" i="7"/>
  <c r="B4" i="7"/>
  <c r="B3" i="7"/>
  <c r="G20" i="7"/>
  <c r="G19" i="7"/>
  <c r="G18" i="7"/>
  <c r="G15" i="7"/>
  <c r="G14" i="7"/>
  <c r="G4" i="7"/>
  <c r="G13" i="7"/>
  <c r="G10" i="7"/>
  <c r="G9" i="7"/>
  <c r="G5" i="7"/>
  <c r="G8" i="7"/>
  <c r="G3" i="7"/>
  <c r="B12" i="35" l="1"/>
  <c r="B23" i="35" s="1"/>
  <c r="B34" i="35" s="1"/>
  <c r="B51" i="35" s="1"/>
  <c r="B63" i="35" s="1"/>
  <c r="B11" i="35"/>
  <c r="B22" i="35" s="1"/>
  <c r="B33" i="35" s="1"/>
  <c r="B50" i="35" s="1"/>
  <c r="B62" i="35" s="1"/>
  <c r="B10" i="35"/>
  <c r="B21" i="35" s="1"/>
  <c r="B32" i="35" s="1"/>
  <c r="B49" i="35" s="1"/>
  <c r="B61" i="35" s="1"/>
  <c r="B9" i="35"/>
  <c r="B20" i="35" s="1"/>
  <c r="B31" i="35" s="1"/>
  <c r="B48" i="35" s="1"/>
  <c r="B60" i="35" s="1"/>
  <c r="B8" i="35"/>
  <c r="B19" i="35" s="1"/>
  <c r="B30" i="35" s="1"/>
  <c r="B47" i="35" s="1"/>
  <c r="B59" i="35" s="1"/>
  <c r="B7" i="35"/>
  <c r="B18" i="35" s="1"/>
  <c r="B29" i="35" s="1"/>
  <c r="B46" i="35" s="1"/>
  <c r="B58" i="35" s="1"/>
  <c r="B6" i="35"/>
  <c r="B17" i="35" s="1"/>
  <c r="B28" i="35" s="1"/>
  <c r="B45" i="35" s="1"/>
  <c r="B57" i="35" s="1"/>
  <c r="B5" i="35"/>
  <c r="B16" i="35" s="1"/>
  <c r="B27" i="35" s="1"/>
  <c r="B44" i="35" s="1"/>
  <c r="B56" i="35" s="1"/>
  <c r="B4" i="35"/>
  <c r="B15" i="35" s="1"/>
  <c r="B26" i="35" s="1"/>
  <c r="B43" i="35" s="1"/>
  <c r="B55" i="35" s="1"/>
  <c r="B3" i="35"/>
  <c r="B14" i="35" s="1"/>
  <c r="B25" i="35" s="1"/>
  <c r="B42" i="35" s="1"/>
  <c r="B54" i="35" s="1"/>
  <c r="B12" i="8"/>
  <c r="B23" i="8" s="1"/>
  <c r="B34" i="8" s="1"/>
  <c r="B53" i="8" s="1"/>
  <c r="B65" i="8" s="1"/>
  <c r="B11" i="8"/>
  <c r="B22" i="8" s="1"/>
  <c r="B33" i="8" s="1"/>
  <c r="B52" i="8" s="1"/>
  <c r="B64" i="8" s="1"/>
  <c r="B10" i="8"/>
  <c r="B21" i="8" s="1"/>
  <c r="B32" i="8" s="1"/>
  <c r="B51" i="8" s="1"/>
  <c r="B63" i="8" s="1"/>
  <c r="B9" i="8"/>
  <c r="B20" i="8" s="1"/>
  <c r="B31" i="8" s="1"/>
  <c r="B50" i="8" s="1"/>
  <c r="B62" i="8" s="1"/>
  <c r="B8" i="8"/>
  <c r="B19" i="8" s="1"/>
  <c r="B30" i="8" s="1"/>
  <c r="B49" i="8" s="1"/>
  <c r="B61" i="8" s="1"/>
  <c r="B7" i="8"/>
  <c r="B18" i="8" s="1"/>
  <c r="B29" i="8" s="1"/>
  <c r="B48" i="8" s="1"/>
  <c r="B60" i="8" s="1"/>
  <c r="B6" i="8"/>
  <c r="B17" i="8" s="1"/>
  <c r="B28" i="8" s="1"/>
  <c r="B47" i="8" s="1"/>
  <c r="B59" i="8" s="1"/>
  <c r="B5" i="8"/>
  <c r="B16" i="8" s="1"/>
  <c r="B27" i="8" s="1"/>
  <c r="B46" i="8" s="1"/>
  <c r="B58" i="8" s="1"/>
  <c r="B4" i="8"/>
  <c r="B15" i="8" s="1"/>
  <c r="B26" i="8" s="1"/>
  <c r="B45" i="8" s="1"/>
  <c r="B57" i="8" s="1"/>
  <c r="B3" i="8"/>
  <c r="B14" i="8" s="1"/>
  <c r="B25" i="8" s="1"/>
  <c r="B44" i="8" s="1"/>
  <c r="B56" i="8" s="1"/>
  <c r="B12" i="34"/>
  <c r="B23" i="34" s="1"/>
  <c r="B34" i="34" s="1"/>
  <c r="B11" i="34"/>
  <c r="B22" i="34" s="1"/>
  <c r="B33" i="34" s="1"/>
  <c r="B10" i="34"/>
  <c r="B21" i="34" s="1"/>
  <c r="B32" i="34" s="1"/>
  <c r="B9" i="34"/>
  <c r="B20" i="34" s="1"/>
  <c r="B31" i="34" s="1"/>
  <c r="B8" i="34"/>
  <c r="B19" i="34" s="1"/>
  <c r="B30" i="34" s="1"/>
  <c r="B7" i="34"/>
  <c r="B18" i="34" s="1"/>
  <c r="B29" i="34" s="1"/>
  <c r="B6" i="34"/>
  <c r="B17" i="34" s="1"/>
  <c r="B28" i="34" s="1"/>
  <c r="B5" i="34"/>
  <c r="B16" i="34" s="1"/>
  <c r="B27" i="34" s="1"/>
  <c r="B4" i="34"/>
  <c r="B15" i="34" s="1"/>
  <c r="B26" i="34" s="1"/>
  <c r="B3" i="34"/>
  <c r="B14" i="34" s="1"/>
  <c r="B25" i="34" s="1"/>
  <c r="B45" i="34" s="1"/>
  <c r="B57" i="34" s="1"/>
  <c r="B4" i="38"/>
  <c r="B15" i="38" s="1"/>
  <c r="B26" i="38" s="1"/>
  <c r="B46" i="38" s="1"/>
  <c r="B58" i="38" s="1"/>
  <c r="B5" i="38"/>
  <c r="B16" i="38" s="1"/>
  <c r="B27" i="38" s="1"/>
  <c r="B47" i="38" s="1"/>
  <c r="B59" i="38" s="1"/>
  <c r="B6" i="38"/>
  <c r="B6" i="37" s="1"/>
  <c r="B17" i="37" s="1"/>
  <c r="B28" i="37" s="1"/>
  <c r="B48" i="37" s="1"/>
  <c r="B59" i="37" s="1"/>
  <c r="B7" i="38"/>
  <c r="B7" i="37" s="1"/>
  <c r="B18" i="37" s="1"/>
  <c r="B29" i="37" s="1"/>
  <c r="B49" i="37" s="1"/>
  <c r="B60" i="37" s="1"/>
  <c r="B8" i="38"/>
  <c r="B8" i="37" s="1"/>
  <c r="B19" i="37" s="1"/>
  <c r="B30" i="37" s="1"/>
  <c r="B50" i="37" s="1"/>
  <c r="B61" i="37" s="1"/>
  <c r="B9" i="38"/>
  <c r="B9" i="37" s="1"/>
  <c r="B20" i="37" s="1"/>
  <c r="B31" i="37" s="1"/>
  <c r="B51" i="37" s="1"/>
  <c r="B62" i="37" s="1"/>
  <c r="B10" i="38"/>
  <c r="B10" i="37" s="1"/>
  <c r="B21" i="37" s="1"/>
  <c r="B32" i="37" s="1"/>
  <c r="B52" i="37" s="1"/>
  <c r="B63" i="37" s="1"/>
  <c r="B11" i="38"/>
  <c r="B22" i="38" s="1"/>
  <c r="B33" i="38" s="1"/>
  <c r="B53" i="38" s="1"/>
  <c r="B65" i="38" s="1"/>
  <c r="B12" i="38"/>
  <c r="B23" i="38" s="1"/>
  <c r="B34" i="38" s="1"/>
  <c r="B54" i="38" s="1"/>
  <c r="B66" i="38" s="1"/>
  <c r="B3" i="38"/>
  <c r="B14" i="38" s="1"/>
  <c r="B25" i="38" s="1"/>
  <c r="B45" i="38" s="1"/>
  <c r="B57" i="38" s="1"/>
  <c r="B19" i="38" l="1"/>
  <c r="B30" i="38" s="1"/>
  <c r="B50" i="38" s="1"/>
  <c r="B62" i="38" s="1"/>
  <c r="B52" i="34"/>
  <c r="B64" i="34" s="1"/>
  <c r="B53" i="34"/>
  <c r="B65" i="34" s="1"/>
  <c r="B47" i="34"/>
  <c r="B59" i="34" s="1"/>
  <c r="B54" i="34"/>
  <c r="B66" i="34" s="1"/>
  <c r="B46" i="34"/>
  <c r="B58" i="34" s="1"/>
  <c r="B48" i="34"/>
  <c r="B60" i="34" s="1"/>
  <c r="B49" i="34"/>
  <c r="B61" i="34" s="1"/>
  <c r="B50" i="34"/>
  <c r="B62" i="34" s="1"/>
  <c r="B51" i="34"/>
  <c r="B63" i="34" s="1"/>
  <c r="B20" i="38"/>
  <c r="B31" i="38" s="1"/>
  <c r="B51" i="38" s="1"/>
  <c r="B63" i="38" s="1"/>
  <c r="B21" i="38"/>
  <c r="B32" i="38" s="1"/>
  <c r="B52" i="38" s="1"/>
  <c r="B64" i="38" s="1"/>
  <c r="B3" i="37"/>
  <c r="B14" i="37" s="1"/>
  <c r="B25" i="37" s="1"/>
  <c r="B45" i="37" s="1"/>
  <c r="B56" i="37" s="1"/>
  <c r="B5" i="37"/>
  <c r="B16" i="37" s="1"/>
  <c r="B27" i="37" s="1"/>
  <c r="B47" i="37" s="1"/>
  <c r="B58" i="37" s="1"/>
  <c r="B12" i="37"/>
  <c r="B23" i="37" s="1"/>
  <c r="B34" i="37" s="1"/>
  <c r="B54" i="37" s="1"/>
  <c r="B65" i="37" s="1"/>
  <c r="B4" i="37"/>
  <c r="B15" i="37" s="1"/>
  <c r="B26" i="37" s="1"/>
  <c r="B46" i="37" s="1"/>
  <c r="B57" i="37" s="1"/>
  <c r="B18" i="38"/>
  <c r="B29" i="38" s="1"/>
  <c r="B49" i="38" s="1"/>
  <c r="B61" i="38" s="1"/>
  <c r="B11" i="37"/>
  <c r="B22" i="37" s="1"/>
  <c r="B33" i="37" s="1"/>
  <c r="B53" i="37" s="1"/>
  <c r="B64" i="37" s="1"/>
  <c r="B17" i="38"/>
  <c r="B28" i="38" s="1"/>
  <c r="B48" i="38" s="1"/>
  <c r="B60" i="38" s="1"/>
  <c r="E18" i="39"/>
  <c r="E31" i="39" s="1"/>
  <c r="E44" i="39" s="1"/>
  <c r="E57" i="39" s="1"/>
  <c r="E19" i="39"/>
  <c r="E32" i="39" s="1"/>
  <c r="E45" i="39" s="1"/>
  <c r="E58" i="39" s="1"/>
  <c r="E20" i="39"/>
  <c r="E33" i="39" s="1"/>
  <c r="E46" i="39" s="1"/>
  <c r="E59" i="39" s="1"/>
  <c r="E21" i="39"/>
  <c r="E34" i="39" s="1"/>
  <c r="E47" i="39" s="1"/>
  <c r="E60" i="39" s="1"/>
  <c r="E22" i="39"/>
  <c r="E35" i="39" s="1"/>
  <c r="E48" i="39" s="1"/>
  <c r="E61" i="39" s="1"/>
  <c r="E23" i="39"/>
  <c r="E36" i="39" s="1"/>
  <c r="E49" i="39" s="1"/>
  <c r="E62" i="39" s="1"/>
  <c r="E24" i="39"/>
  <c r="E37" i="39" s="1"/>
  <c r="E50" i="39" s="1"/>
  <c r="E63" i="39" s="1"/>
  <c r="E25" i="39"/>
  <c r="E38" i="39" s="1"/>
  <c r="E51" i="39" s="1"/>
  <c r="E64" i="39" s="1"/>
  <c r="E26" i="39"/>
  <c r="E39" i="39" s="1"/>
  <c r="E52" i="39" s="1"/>
  <c r="E65" i="39" s="1"/>
  <c r="E17" i="39"/>
  <c r="E30" i="39" s="1"/>
  <c r="E43" i="39" s="1"/>
  <c r="E56" i="39" s="1"/>
  <c r="A37" i="34" l="1"/>
  <c r="A68" i="38"/>
  <c r="A68" i="34" l="1"/>
  <c r="A37" i="8"/>
  <c r="A37" i="35" l="1"/>
  <c r="A65" i="35" s="1"/>
  <c r="A67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60" i="37" l="1"/>
  <c r="J60" i="37" s="1"/>
  <c r="G65" i="37"/>
  <c r="J65" i="37" s="1"/>
  <c r="G63" i="37"/>
  <c r="J63" i="37" s="1"/>
  <c r="G62" i="37"/>
  <c r="J62" i="37" s="1"/>
  <c r="G58" i="37"/>
  <c r="J58" i="37" s="1"/>
  <c r="G61" i="37"/>
  <c r="J61" i="37" s="1"/>
  <c r="G64" i="37"/>
  <c r="J64" i="37" s="1"/>
  <c r="G59" i="37"/>
  <c r="J59" i="37" s="1"/>
  <c r="G57" i="37"/>
  <c r="J57" i="37" s="1"/>
  <c r="G31" i="37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J54" i="37" l="1"/>
  <c r="J52" i="37"/>
  <c r="J46" i="37"/>
  <c r="J48" i="37"/>
  <c r="J49" i="37"/>
  <c r="J50" i="37"/>
  <c r="J51" i="37"/>
  <c r="J53" i="37"/>
  <c r="J47" i="3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F49" i="37" s="1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30" i="34" l="1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 s="1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<sst xmlns="http://schemas.openxmlformats.org/spreadsheetml/2006/main" count="511" uniqueCount="102">
  <si>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</si>
  <si>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</si>
  <si>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</si>
  <si>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</si>
  <si>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</si>
  <si>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</si>
  <si>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</si>
  <si>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</si>
  <si>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</si>
  <si>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</si>
  <si>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</si>
  <si>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</si>
  <si>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</si>
  <si>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</si>
  <si>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</si>
  <si>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</si>
  <si>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</si>
  <si>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</si>
  <si>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</si>
  <si>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</si>
  <si>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</si>
  <si>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</si>
  <si>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</si>
  <si>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</si>
  <si>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Age 66 and under</t>
  </si>
  <si>
    <t>Age 64 and under</t>
  </si>
  <si>
    <t>Age 67 and over</t>
  </si>
  <si>
    <t>Age 65 - 66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</si>
  <si>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</si>
  <si>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</si>
  <si>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</si>
  <si>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</si>
  <si>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</si>
  <si>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</si>
  <si>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</si>
  <si>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</si>
  <si>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</si>
  <si>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</si>
  <si>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</si>
  <si>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</si>
  <si>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</si>
  <si>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</si>
  <si>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</si>
  <si>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</si>
  <si>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</si>
  <si>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</si>
  <si>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</si>
  <si>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</si>
  <si>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</si>
  <si>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</si>
  <si>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</si>
  <si>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</si>
  <si>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</si>
  <si>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</si>
  <si>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</si>
  <si>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</si>
  <si>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</si>
  <si>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</si>
  <si>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</si>
  <si>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</si>
  <si>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</si>
  <si>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</si>
  <si>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</si>
  <si>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</si>
  <si>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</si>
  <si>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</si>
  <si>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</si>
  <si>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</si>
  <si>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</si>
  <si>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</si>
  <si>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</si>
  <si>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</si>
  <si>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</si>
  <si>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</si>
  <si>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</si>
  <si>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</si>
  <si>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</si>
  <si>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</si>
  <si>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</si>
  <si>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</si>
  <si>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</si>
  <si>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</si>
  <si>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</si>
  <si>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</si>
  <si>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</si>
  <si>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</si>
  <si>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</si>
  <si>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All ages</t>
  </si>
  <si>
    <t>Family with Eligible Spouse</t>
  </si>
  <si>
    <t>$0 - $30,400</t>
  </si>
  <si>
    <t>$30,401 - $40,400</t>
  </si>
  <si>
    <t>$40,401 - $46,400</t>
  </si>
  <si>
    <t>$46,401 - $52,400</t>
  </si>
  <si>
    <t>$52,401 - $60,400</t>
  </si>
  <si>
    <t>$60,401 - $72,900</t>
  </si>
  <si>
    <t>$72,901 - $85,400</t>
  </si>
  <si>
    <t>$85,401 - $110,400</t>
  </si>
  <si>
    <t>$110,401 - $135,400</t>
  </si>
  <si>
    <t>$135,401 - +</t>
  </si>
  <si>
    <t>State Employee Health Premiums - Family with Spousal Surcharge</t>
  </si>
  <si>
    <t>Family with Spousal Surcharge</t>
  </si>
  <si>
    <t>Family With Spousal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</si>
</sst>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52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/>
    <xf numFmtId="44" fontId="1" fillId="0" borderId="0" xfId="1" applyFont="1" applyBorder="1" applyAlignment="1">
      <alignment horizontal="left"/>
    </xf>
    <xf numFmtId="0" fontId="15" fillId="0" borderId="0" xfId="0" applyFont="1"/>
    <xf numFmtId="0" fontId="16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59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4" borderId="6" xfId="1" applyFont="1" applyFill="1" applyBorder="1" applyAlignment="1"/>
    <xf numFmtId="0" fontId="5" fillId="0" borderId="0" xfId="0" applyFont="1" applyAlignment="1">
      <alignment horizontal="left"/>
    </xf>
    <xf numFmtId="0" fontId="23" fillId="4" borderId="58" xfId="0" applyFont="1" applyFill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4" borderId="12" xfId="0" applyFont="1" applyFill="1" applyBorder="1"/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1" xfId="0" applyFont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4" borderId="26" xfId="0" applyFont="1" applyFill="1" applyBorder="1" applyAlignment="1">
      <alignment horizontal="center"/>
    </xf>
    <xf numFmtId="44" fontId="20" fillId="4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66" xfId="0" applyFont="1" applyBorder="1" applyAlignment="1">
      <alignment wrapText="1"/>
    </xf>
    <xf numFmtId="0" fontId="20" fillId="4" borderId="64" xfId="0" applyFont="1" applyFill="1" applyBorder="1" applyAlignment="1">
      <alignment horizontal="center"/>
    </xf>
    <xf numFmtId="44" fontId="20" fillId="4" borderId="52" xfId="1" applyFont="1" applyFill="1" applyBorder="1" applyAlignment="1">
      <alignment horizontal="center"/>
    </xf>
    <xf numFmtId="44" fontId="20" fillId="4" borderId="21" xfId="1" applyFont="1" applyFill="1" applyBorder="1" applyAlignment="1">
      <alignment horizontal="center"/>
    </xf>
    <xf numFmtId="0" fontId="20" fillId="4" borderId="21" xfId="0" applyFont="1" applyFill="1" applyBorder="1"/>
    <xf numFmtId="0" fontId="20" fillId="4" borderId="27" xfId="0" applyFont="1" applyFill="1" applyBorder="1"/>
    <xf numFmtId="164" fontId="0" fillId="3" borderId="1" xfId="0" applyNumberFormat="1" applyFill="1" applyBorder="1"/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2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4" xfId="1" applyNumberFormat="1" applyFont="1" applyBorder="1" applyAlignment="1">
      <alignment horizontal="center" wrapText="1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5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3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0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4" borderId="6" xfId="1" applyNumberFormat="1" applyFont="1" applyFill="1" applyBorder="1" applyAlignment="1"/>
    <xf numFmtId="164" fontId="20" fillId="4" borderId="16" xfId="1" applyNumberFormat="1" applyFont="1" applyFill="1" applyBorder="1" applyAlignment="1"/>
    <xf numFmtId="164" fontId="23" fillId="4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/>
    <xf numFmtId="164" fontId="10" fillId="0" borderId="5" xfId="1" applyNumberFormat="1" applyFont="1" applyFill="1" applyBorder="1" applyAlignment="1">
      <alignment horizontal="left"/>
    </xf>
    <xf numFmtId="164" fontId="23" fillId="4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5" fillId="0" borderId="6" xfId="0" applyNumberFormat="1" applyFont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7" fillId="0" borderId="36" xfId="1" applyNumberFormat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0" fillId="0" borderId="10" xfId="0" applyNumberFormat="1" applyBorder="1"/>
    <xf numFmtId="0" fontId="2" fillId="0" borderId="0" xfId="0" applyFont="1"/>
    <xf numFmtId="49" fontId="4" fillId="0" borderId="6" xfId="0" applyNumberFormat="1" applyFont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Border="1"/>
    <xf numFmtId="165" fontId="1" fillId="0" borderId="11" xfId="0" applyNumberFormat="1" applyFont="1" applyBorder="1"/>
    <xf numFmtId="165" fontId="0" fillId="0" borderId="11" xfId="0" applyNumberFormat="1" applyBorder="1"/>
    <xf numFmtId="0" fontId="13" fillId="0" borderId="8" xfId="0" applyFont="1" applyBorder="1"/>
    <xf numFmtId="0" fontId="13" fillId="0" borderId="16" xfId="0" applyFont="1" applyBorder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67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5" xfId="1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4" borderId="6" xfId="0" applyFont="1" applyFill="1" applyBorder="1"/>
    <xf numFmtId="0" fontId="20" fillId="4" borderId="8" xfId="0" applyFont="1" applyFill="1" applyBorder="1"/>
    <xf numFmtId="0" fontId="1" fillId="0" borderId="0" xfId="0" applyFont="1"/>
    <xf numFmtId="164" fontId="0" fillId="0" borderId="0" xfId="0" applyNumberFormat="1"/>
    <xf numFmtId="0" fontId="8" fillId="5" borderId="12" xfId="0" applyFont="1" applyFill="1" applyBorder="1"/>
    <xf numFmtId="0" fontId="10" fillId="5" borderId="17" xfId="0" applyFont="1" applyFill="1" applyBorder="1" applyAlignment="1">
      <alignment horizontal="left"/>
    </xf>
    <xf numFmtId="0" fontId="0" fillId="5" borderId="10" xfId="0" applyFill="1" applyBorder="1"/>
    <xf numFmtId="0" fontId="10" fillId="5" borderId="0" xfId="0" applyFont="1" applyFill="1" applyAlignment="1">
      <alignment horizontal="left" wrapText="1"/>
    </xf>
    <xf numFmtId="0" fontId="8" fillId="5" borderId="10" xfId="0" applyFont="1" applyFill="1" applyBorder="1"/>
    <xf numFmtId="0" fontId="10" fillId="5" borderId="0" xfId="0" applyFont="1" applyFill="1" applyAlignment="1">
      <alignment horizontal="left"/>
    </xf>
    <xf numFmtId="0" fontId="0" fillId="5" borderId="11" xfId="0" applyFill="1" applyBorder="1"/>
    <xf numFmtId="0" fontId="10" fillId="5" borderId="19" xfId="0" applyFont="1" applyFill="1" applyBorder="1" applyAlignment="1">
      <alignment horizontal="left"/>
    </xf>
    <xf numFmtId="164" fontId="0" fillId="0" borderId="59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4" fillId="0" borderId="41" xfId="0" applyFont="1" applyBorder="1"/>
    <xf numFmtId="44" fontId="0" fillId="0" borderId="42" xfId="1" applyFont="1" applyFill="1" applyBorder="1" applyAlignment="1">
      <alignment horizontal="left"/>
    </xf>
    <xf numFmtId="164" fontId="5" fillId="0" borderId="67" xfId="0" applyNumberFormat="1" applyFont="1" applyBorder="1" applyAlignment="1">
      <alignment horizontal="left"/>
    </xf>
    <xf numFmtId="164" fontId="10" fillId="0" borderId="61" xfId="1" applyNumberFormat="1" applyFont="1" applyFill="1" applyBorder="1" applyAlignment="1">
      <alignment horizontal="left"/>
    </xf>
    <xf numFmtId="164" fontId="10" fillId="0" borderId="27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6" fontId="0" fillId="0" borderId="5" xfId="0" applyNumberFormat="1" applyBorder="1"/>
    <xf numFmtId="6" fontId="0" fillId="0" borderId="19" xfId="0" applyNumberFormat="1" applyBorder="1"/>
    <xf numFmtId="6" fontId="0" fillId="0" borderId="45" xfId="0" applyNumberFormat="1" applyBorder="1"/>
    <xf numFmtId="164" fontId="10" fillId="0" borderId="57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164" fontId="10" fillId="0" borderId="38" xfId="1" applyNumberFormat="1" applyFont="1" applyFill="1" applyBorder="1" applyAlignment="1">
      <alignment horizontal="right"/>
    </xf>
    <xf numFmtId="44" fontId="5" fillId="0" borderId="12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left" wrapText="1"/>
    </xf>
    <xf numFmtId="164" fontId="10" fillId="0" borderId="59" xfId="1" applyNumberFormat="1" applyFont="1" applyFill="1" applyBorder="1" applyAlignment="1">
      <alignment horizontal="left"/>
    </xf>
    <xf numFmtId="164" fontId="3" fillId="0" borderId="61" xfId="1" applyNumberFormat="1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164" fontId="10" fillId="0" borderId="7" xfId="1" applyNumberFormat="1" applyFont="1" applyBorder="1" applyAlignment="1">
      <alignment horizontal="left"/>
    </xf>
    <xf numFmtId="164" fontId="1" fillId="0" borderId="0" xfId="1" applyNumberFormat="1" applyFont="1" applyFill="1" applyBorder="1"/>
    <xf numFmtId="164" fontId="1" fillId="0" borderId="34" xfId="1" applyNumberFormat="1" applyFont="1" applyBorder="1" applyAlignment="1"/>
    <xf numFmtId="164" fontId="1" fillId="0" borderId="1" xfId="1" applyNumberFormat="1" applyFont="1" applyBorder="1" applyAlignment="1"/>
    <xf numFmtId="164" fontId="1" fillId="0" borderId="25" xfId="1" applyNumberFormat="1" applyFont="1" applyBorder="1" applyAlignment="1"/>
    <xf numFmtId="164" fontId="1" fillId="0" borderId="35" xfId="1" applyNumberFormat="1" applyFont="1" applyBorder="1" applyAlignment="1"/>
    <xf numFmtId="164" fontId="1" fillId="0" borderId="7" xfId="1" applyNumberFormat="1" applyFont="1" applyBorder="1" applyAlignment="1"/>
    <xf numFmtId="164" fontId="1" fillId="0" borderId="7" xfId="1" applyNumberFormat="1" applyFont="1" applyFill="1" applyBorder="1" applyAlignment="1"/>
    <xf numFmtId="164" fontId="1" fillId="0" borderId="15" xfId="1" applyNumberFormat="1" applyFont="1" applyBorder="1" applyAlignment="1"/>
    <xf numFmtId="164" fontId="1" fillId="0" borderId="1" xfId="1" applyNumberFormat="1" applyFont="1" applyFill="1" applyBorder="1" applyAlignment="1"/>
    <xf numFmtId="164" fontId="1" fillId="0" borderId="0" xfId="3" applyNumberFormat="1" applyFont="1" applyFill="1" applyBorder="1"/>
    <xf numFmtId="164" fontId="10" fillId="0" borderId="5" xfId="1" applyNumberFormat="1" applyFont="1" applyBorder="1" applyAlignment="1">
      <alignment horizontal="center" wrapText="1"/>
    </xf>
    <xf numFmtId="164" fontId="10" fillId="0" borderId="48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10" fillId="0" borderId="59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center" wrapText="1"/>
    </xf>
    <xf numFmtId="164" fontId="17" fillId="0" borderId="4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6" fontId="0" fillId="0" borderId="0" xfId="0" applyNumberFormat="1"/>
    <xf numFmtId="164" fontId="1" fillId="0" borderId="19" xfId="1" applyNumberFormat="1" applyFont="1" applyFill="1" applyBorder="1"/>
    <xf numFmtId="164" fontId="1" fillId="0" borderId="19" xfId="3" applyNumberFormat="1" applyFont="1" applyFill="1" applyBorder="1"/>
    <xf numFmtId="164" fontId="0" fillId="0" borderId="19" xfId="0" applyNumberFormat="1" applyBorder="1"/>
    <xf numFmtId="0" fontId="0" fillId="0" borderId="19" xfId="0" applyBorder="1"/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44" fontId="2" fillId="0" borderId="42" xfId="1" applyFont="1" applyBorder="1"/>
    <xf numFmtId="164" fontId="10" fillId="0" borderId="56" xfId="1" applyNumberFormat="1" applyFont="1" applyBorder="1" applyAlignment="1">
      <alignment horizontal="center" wrapText="1"/>
    </xf>
    <xf numFmtId="164" fontId="3" fillId="0" borderId="37" xfId="1" applyNumberFormat="1" applyFont="1" applyFill="1" applyBorder="1" applyAlignment="1">
      <alignment horizontal="left"/>
    </xf>
    <xf numFmtId="164" fontId="3" fillId="0" borderId="38" xfId="1" applyNumberFormat="1" applyFont="1" applyFill="1" applyBorder="1" applyAlignment="1">
      <alignment horizontal="left"/>
    </xf>
    <xf numFmtId="0" fontId="18" fillId="0" borderId="10" xfId="0" applyFont="1" applyBorder="1"/>
    <xf numFmtId="44" fontId="17" fillId="0" borderId="46" xfId="1" applyFont="1" applyBorder="1" applyAlignment="1">
      <alignment horizontal="center" wrapText="1"/>
    </xf>
    <xf numFmtId="0" fontId="17" fillId="0" borderId="12" xfId="0" applyFont="1" applyBorder="1"/>
    <xf numFmtId="44" fontId="2" fillId="0" borderId="61" xfId="1" applyFont="1" applyBorder="1"/>
    <xf numFmtId="44" fontId="2" fillId="0" borderId="22" xfId="1" applyFont="1" applyBorder="1"/>
    <xf numFmtId="0" fontId="9" fillId="0" borderId="62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4" borderId="6" xfId="1" applyFont="1" applyFill="1" applyBorder="1" applyAlignment="1">
      <alignment horizontal="center"/>
    </xf>
    <xf numFmtId="44" fontId="20" fillId="4" borderId="16" xfId="1" applyFont="1" applyFill="1" applyBorder="1" applyAlignment="1">
      <alignment horizontal="center"/>
    </xf>
    <xf numFmtId="44" fontId="20" fillId="4" borderId="6" xfId="1" applyFont="1" applyFill="1" applyBorder="1" applyAlignment="1">
      <alignment horizontal="center" wrapText="1"/>
    </xf>
    <xf numFmtId="44" fontId="20" fillId="4" borderId="16" xfId="1" applyFont="1" applyFill="1" applyBorder="1" applyAlignment="1">
      <alignment horizontal="center" wrapText="1"/>
    </xf>
    <xf numFmtId="164" fontId="20" fillId="4" borderId="6" xfId="1" applyNumberFormat="1" applyFont="1" applyFill="1" applyBorder="1" applyAlignment="1">
      <alignment horizontal="center"/>
    </xf>
    <xf numFmtId="164" fontId="20" fillId="4" borderId="16" xfId="1" applyNumberFormat="1" applyFont="1" applyFill="1" applyBorder="1" applyAlignment="1">
      <alignment horizontal="center"/>
    </xf>
    <xf numFmtId="164" fontId="20" fillId="4" borderId="6" xfId="1" applyNumberFormat="1" applyFont="1" applyFill="1" applyBorder="1" applyAlignment="1">
      <alignment horizontal="center" wrapText="1"/>
    </xf>
    <xf numFmtId="164" fontId="20" fillId="4" borderId="16" xfId="1" applyNumberFormat="1" applyFont="1" applyFill="1" applyBorder="1" applyAlignment="1">
      <alignment horizontal="center" wrapText="1"/>
    </xf>
    <xf numFmtId="44" fontId="20" fillId="4" borderId="8" xfId="1" applyFont="1" applyFill="1" applyBorder="1" applyAlignment="1">
      <alignment horizontal="center"/>
    </xf>
    <xf numFmtId="44" fontId="20" fillId="4" borderId="8" xfId="1" applyFont="1" applyFill="1" applyBorder="1" applyAlignment="1">
      <alignment horizontal="center" wrapText="1"/>
    </xf>
    <xf numFmtId="44" fontId="20" fillId="4" borderId="11" xfId="1" applyFont="1" applyFill="1" applyBorder="1" applyAlignment="1">
      <alignment horizontal="center" wrapText="1"/>
    </xf>
    <xf numFmtId="44" fontId="20" fillId="4" borderId="19" xfId="1" applyFont="1" applyFill="1" applyBorder="1" applyAlignment="1">
      <alignment horizontal="center" wrapText="1"/>
    </xf>
    <xf numFmtId="44" fontId="20" fillId="4" borderId="45" xfId="1" applyFont="1" applyFill="1" applyBorder="1" applyAlignment="1">
      <alignment horizontal="center" wrapText="1"/>
    </xf>
    <xf numFmtId="44" fontId="21" fillId="4" borderId="6" xfId="1" applyFont="1" applyFill="1" applyBorder="1" applyAlignment="1">
      <alignment horizontal="center" wrapText="1"/>
    </xf>
    <xf numFmtId="44" fontId="21" fillId="4" borderId="8" xfId="1" applyFont="1" applyFill="1" applyBorder="1" applyAlignment="1">
      <alignment horizontal="center" wrapText="1"/>
    </xf>
    <xf numFmtId="44" fontId="21" fillId="4" borderId="16" xfId="1" applyFont="1" applyFill="1" applyBorder="1" applyAlignment="1">
      <alignment horizontal="center" wrapText="1"/>
    </xf>
    <xf numFmtId="44" fontId="21" fillId="4" borderId="11" xfId="1" applyFont="1" applyFill="1" applyBorder="1" applyAlignment="1">
      <alignment horizontal="center" wrapText="1"/>
    </xf>
    <xf numFmtId="44" fontId="21" fillId="4" borderId="19" xfId="1" applyFont="1" applyFill="1" applyBorder="1" applyAlignment="1">
      <alignment horizontal="center" wrapText="1"/>
    </xf>
    <xf numFmtId="44" fontId="21" fillId="4" borderId="45" xfId="1" applyFont="1" applyFill="1" applyBorder="1" applyAlignment="1">
      <alignment horizontal="center" wrapText="1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4" borderId="11" xfId="0" applyNumberFormat="1" applyFont="1" applyFill="1" applyBorder="1" applyAlignment="1">
      <alignment horizontal="center"/>
    </xf>
    <xf numFmtId="164" fontId="20" fillId="4" borderId="19" xfId="0" applyNumberFormat="1" applyFont="1" applyFill="1" applyBorder="1" applyAlignment="1">
      <alignment horizontal="center"/>
    </xf>
    <xf numFmtId="164" fontId="20" fillId="4" borderId="4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6" fillId="4" borderId="0" xfId="0" applyFont="1" applyFill="1" applyAlignment="1">
      <alignment horizontal="center"/>
    </xf>
    <xf numFmtId="44" fontId="20" fillId="4" borderId="10" xfId="1" applyFont="1" applyFill="1" applyBorder="1" applyAlignment="1">
      <alignment horizontal="center"/>
    </xf>
    <xf numFmtId="44" fontId="20" fillId="4" borderId="0" xfId="1" applyFont="1" applyFill="1" applyBorder="1" applyAlignment="1">
      <alignment horizontal="center"/>
    </xf>
    <xf numFmtId="44" fontId="25" fillId="4" borderId="12" xfId="1" applyFont="1" applyFill="1" applyBorder="1" applyAlignment="1">
      <alignment horizontal="center"/>
    </xf>
    <xf numFmtId="44" fontId="25" fillId="4" borderId="0" xfId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0" fillId="4" borderId="6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164" fontId="20" fillId="4" borderId="8" xfId="1" applyNumberFormat="1" applyFont="1" applyFill="1" applyBorder="1" applyAlignment="1">
      <alignment horizontal="center"/>
    </xf>
    <xf numFmtId="164" fontId="20" fillId="4" borderId="20" xfId="1" applyNumberFormat="1" applyFont="1" applyFill="1" applyBorder="1" applyAlignment="1">
      <alignment horizontal="center"/>
    </xf>
    <xf numFmtId="164" fontId="20" fillId="4" borderId="46" xfId="1" applyNumberFormat="1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44" fontId="21" fillId="4" borderId="12" xfId="1" applyFont="1" applyFill="1" applyBorder="1" applyAlignment="1">
      <alignment horizontal="center"/>
    </xf>
    <xf numFmtId="44" fontId="21" fillId="4" borderId="17" xfId="1" applyFont="1" applyFill="1" applyBorder="1" applyAlignment="1">
      <alignment horizontal="center"/>
    </xf>
    <xf numFmtId="44" fontId="21" fillId="4" borderId="5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0" fillId="4" borderId="0" xfId="0" applyFont="1" applyFill="1" applyAlignment="1">
      <alignment horizontal="center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164" fontId="1" fillId="0" borderId="53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0" fontId="21" fillId="4" borderId="12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5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view="pageLayout" zoomScaleNormal="100" workbookViewId="0">
      <selection activeCell="F11" sqref="F11"/>
    </sheetView>
  </sheetViews>
  <sheetFormatPr defaultRowHeight="12.75" x14ac:dyDescent="0.2"/>
  <cols>
    <col min="1" max="1" width="16.28515625" customWidth="1"/>
    <col min="2" max="3" width="12.7109375" customWidth="1"/>
    <col min="4" max="4" width="1.7109375" customWidth="1"/>
    <col min="5" max="5" width="16.28515625" customWidth="1"/>
    <col min="6" max="7" width="12.7109375" customWidth="1"/>
    <col min="8" max="8" width="1.7109375" customWidth="1"/>
    <col min="9" max="9" width="16.28515625" customWidth="1"/>
    <col min="10" max="11" width="12.7109375" customWidth="1"/>
  </cols>
  <sheetData>
    <row r="1" spans="1:11" ht="17.25" customHeight="1" thickBot="1" x14ac:dyDescent="0.35">
      <c r="A1" s="373" t="s">
        <v>17</v>
      </c>
      <c r="B1" s="374"/>
      <c r="C1" s="374"/>
      <c r="D1" s="20"/>
      <c r="E1" s="375" t="s">
        <v>18</v>
      </c>
      <c r="F1" s="374"/>
      <c r="G1" s="374"/>
      <c r="H1" s="20"/>
      <c r="I1" s="375" t="s">
        <v>28</v>
      </c>
      <c r="J1" s="374"/>
      <c r="K1" s="376"/>
    </row>
    <row r="2" spans="1:11" ht="15" customHeight="1" thickBot="1" x14ac:dyDescent="0.25">
      <c r="A2" s="369" t="s">
        <v>19</v>
      </c>
      <c r="B2" s="370"/>
      <c r="C2" s="370"/>
      <c r="D2" s="21"/>
      <c r="E2" s="371" t="s">
        <v>20</v>
      </c>
      <c r="F2" s="370"/>
      <c r="G2" s="370"/>
      <c r="H2" s="21"/>
      <c r="I2" s="371" t="s">
        <v>21</v>
      </c>
      <c r="J2" s="370"/>
      <c r="K2" s="372"/>
    </row>
    <row r="3" spans="1:11" ht="29.25" customHeight="1" thickBot="1" x14ac:dyDescent="0.25">
      <c r="A3" s="22"/>
      <c r="B3" s="43" t="s">
        <v>22</v>
      </c>
      <c r="C3" s="44" t="s">
        <v>23</v>
      </c>
      <c r="D3" s="23"/>
      <c r="E3" s="24"/>
      <c r="F3" s="43" t="s">
        <v>22</v>
      </c>
      <c r="G3" s="44" t="s">
        <v>23</v>
      </c>
      <c r="H3" s="23"/>
      <c r="I3" s="24"/>
      <c r="J3" s="43" t="s">
        <v>22</v>
      </c>
      <c r="K3" s="45" t="s">
        <v>23</v>
      </c>
    </row>
    <row r="4" spans="1:11" x14ac:dyDescent="0.2">
      <c r="A4" s="306" t="s">
        <v>87</v>
      </c>
      <c r="B4" s="307">
        <v>1.98</v>
      </c>
      <c r="C4" s="26">
        <v>10000</v>
      </c>
      <c r="D4" s="27"/>
      <c r="E4" s="28" t="s">
        <v>24</v>
      </c>
      <c r="F4" s="147">
        <v>11.14</v>
      </c>
      <c r="G4" s="26">
        <v>5000</v>
      </c>
      <c r="H4" s="27"/>
      <c r="I4" s="28" t="s">
        <v>25</v>
      </c>
      <c r="J4" s="25">
        <v>0</v>
      </c>
      <c r="K4" s="29">
        <v>10000</v>
      </c>
    </row>
    <row r="5" spans="1:11" x14ac:dyDescent="0.2">
      <c r="A5" s="30"/>
      <c r="B5" s="31"/>
      <c r="C5" s="32"/>
      <c r="D5" s="33"/>
      <c r="E5" s="34" t="s">
        <v>26</v>
      </c>
      <c r="F5" s="147">
        <v>5.56</v>
      </c>
      <c r="G5" s="32">
        <v>2500</v>
      </c>
      <c r="H5" s="33"/>
      <c r="I5" s="34" t="s">
        <v>27</v>
      </c>
      <c r="J5" s="31">
        <v>0</v>
      </c>
      <c r="K5" s="35">
        <v>5000</v>
      </c>
    </row>
    <row r="6" spans="1:11" ht="13.5" thickBot="1" x14ac:dyDescent="0.25">
      <c r="A6" s="36"/>
      <c r="B6" s="37"/>
      <c r="C6" s="38"/>
      <c r="D6" s="39"/>
      <c r="E6" s="40"/>
      <c r="F6" s="40"/>
      <c r="G6" s="40"/>
      <c r="H6" s="39"/>
      <c r="I6" s="41" t="s">
        <v>26</v>
      </c>
      <c r="J6" s="37">
        <v>0</v>
      </c>
      <c r="K6" s="42">
        <v>2500</v>
      </c>
    </row>
    <row r="37" spans="11:11" x14ac:dyDescent="0.2">
      <c r="K37" s="57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2026  (July 1, 2025 - June 30, 2026)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view="pageLayout" topLeftCell="A7" zoomScaleNormal="100" workbookViewId="0">
      <selection activeCell="E15" sqref="E15"/>
    </sheetView>
  </sheetViews>
  <sheetFormatPr defaultColWidth="9.28515625" defaultRowHeight="12.75" x14ac:dyDescent="0.2"/>
  <cols>
    <col min="1" max="1" width="17.7109375" customWidth="1"/>
    <col min="2" max="2" width="15.28515625" bestFit="1" customWidth="1"/>
    <col min="3" max="3" width="28" bestFit="1" customWidth="1"/>
    <col min="4" max="4" width="25.7109375" bestFit="1" customWidth="1"/>
  </cols>
  <sheetData>
    <row r="1" spans="1:4" ht="15" customHeight="1" thickBot="1" x14ac:dyDescent="0.25">
      <c r="A1" s="430" t="s">
        <v>81</v>
      </c>
      <c r="B1" s="431"/>
      <c r="C1" s="431"/>
      <c r="D1" s="432"/>
    </row>
    <row r="2" spans="1:4" ht="31.5" customHeight="1" thickBot="1" x14ac:dyDescent="0.25">
      <c r="A2" s="131"/>
      <c r="B2" s="265" t="s">
        <v>76</v>
      </c>
      <c r="C2" s="262" t="s">
        <v>69</v>
      </c>
      <c r="D2" s="266" t="s">
        <v>70</v>
      </c>
    </row>
    <row r="3" spans="1:4" x14ac:dyDescent="0.2">
      <c r="A3" s="114" t="s">
        <v>37</v>
      </c>
      <c r="B3" s="267">
        <v>309.10000000000002</v>
      </c>
      <c r="C3" s="268">
        <v>1529.0000000000002</v>
      </c>
      <c r="D3" s="269">
        <v>617.1</v>
      </c>
    </row>
    <row r="4" spans="1:4" ht="22.5" x14ac:dyDescent="0.2">
      <c r="A4" s="115" t="s">
        <v>9</v>
      </c>
      <c r="B4" s="154">
        <v>217.56000000000003</v>
      </c>
      <c r="C4" s="250">
        <v>1337.5500000000002</v>
      </c>
      <c r="D4" s="263">
        <v>468.42</v>
      </c>
    </row>
    <row r="5" spans="1:4" ht="22.5" x14ac:dyDescent="0.2">
      <c r="A5" s="115" t="s">
        <v>10</v>
      </c>
      <c r="B5" s="154">
        <v>180.63</v>
      </c>
      <c r="C5" s="250">
        <v>1035.835</v>
      </c>
      <c r="D5" s="263">
        <v>380.21499999999997</v>
      </c>
    </row>
    <row r="6" spans="1:4" ht="22.5" x14ac:dyDescent="0.2">
      <c r="A6" s="115" t="s">
        <v>11</v>
      </c>
      <c r="B6" s="154">
        <v>143.04</v>
      </c>
      <c r="C6" s="250">
        <v>728.61</v>
      </c>
      <c r="D6" s="263">
        <v>293.90249999999997</v>
      </c>
    </row>
    <row r="7" spans="1:4" ht="22.5" x14ac:dyDescent="0.2">
      <c r="A7" s="115" t="s">
        <v>12</v>
      </c>
      <c r="B7" s="154">
        <v>110.78100000000001</v>
      </c>
      <c r="C7" s="250">
        <v>530.40599999999995</v>
      </c>
      <c r="D7" s="263">
        <v>220.44300000000001</v>
      </c>
    </row>
    <row r="8" spans="1:4" ht="63.75" customHeight="1" thickBot="1" x14ac:dyDescent="0.25">
      <c r="A8" s="116" t="s">
        <v>85</v>
      </c>
      <c r="B8" s="156">
        <v>90.720000000000013</v>
      </c>
      <c r="C8" s="253">
        <v>402.08000000000004</v>
      </c>
      <c r="D8" s="264">
        <v>161.28000000000003</v>
      </c>
    </row>
    <row r="9" spans="1:4" ht="13.5" thickBot="1" x14ac:dyDescent="0.25"/>
    <row r="10" spans="1:4" ht="13.5" thickBot="1" x14ac:dyDescent="0.25">
      <c r="A10" s="430" t="s">
        <v>82</v>
      </c>
      <c r="B10" s="431"/>
      <c r="C10" s="431"/>
      <c r="D10" s="431"/>
    </row>
    <row r="11" spans="1:4" ht="23.25" thickBot="1" x14ac:dyDescent="0.25">
      <c r="A11" s="131"/>
      <c r="B11" s="110" t="s">
        <v>76</v>
      </c>
      <c r="C11" s="132" t="s">
        <v>69</v>
      </c>
      <c r="D11" s="112" t="s">
        <v>70</v>
      </c>
    </row>
    <row r="12" spans="1:4" x14ac:dyDescent="0.2">
      <c r="A12" s="114" t="s">
        <v>37</v>
      </c>
      <c r="B12" s="150">
        <v>189.28</v>
      </c>
      <c r="C12" s="283" t="s">
        <v>84</v>
      </c>
      <c r="D12" s="269">
        <v>377.52000000000004</v>
      </c>
    </row>
    <row r="13" spans="1:4" ht="22.5" x14ac:dyDescent="0.2">
      <c r="A13" s="115" t="s">
        <v>9</v>
      </c>
      <c r="B13" s="154">
        <v>132.715</v>
      </c>
      <c r="C13" s="155" t="s">
        <v>84</v>
      </c>
      <c r="D13" s="263">
        <v>285.28499999999997</v>
      </c>
    </row>
    <row r="14" spans="1:4" ht="22.5" x14ac:dyDescent="0.2">
      <c r="A14" s="115" t="s">
        <v>10</v>
      </c>
      <c r="B14" s="154">
        <v>109.83</v>
      </c>
      <c r="C14" s="155" t="s">
        <v>84</v>
      </c>
      <c r="D14" s="263">
        <v>231.166</v>
      </c>
    </row>
    <row r="15" spans="1:4" ht="22.5" x14ac:dyDescent="0.2">
      <c r="A15" s="115" t="s">
        <v>11</v>
      </c>
      <c r="B15" s="154">
        <v>86.900999999999996</v>
      </c>
      <c r="C15" s="155" t="s">
        <v>84</v>
      </c>
      <c r="D15" s="263">
        <v>177.98999999999998</v>
      </c>
    </row>
    <row r="16" spans="1:4" ht="22.5" x14ac:dyDescent="0.2">
      <c r="A16" s="115" t="s">
        <v>12</v>
      </c>
      <c r="B16" s="154">
        <v>67.072000000000003</v>
      </c>
      <c r="C16" s="155" t="s">
        <v>84</v>
      </c>
      <c r="D16" s="263">
        <v>134.14400000000001</v>
      </c>
    </row>
    <row r="17" spans="1:4" ht="45.75" thickBot="1" x14ac:dyDescent="0.25">
      <c r="A17" s="116" t="s">
        <v>85</v>
      </c>
      <c r="B17" s="156">
        <v>54.6</v>
      </c>
      <c r="C17" s="157" t="s">
        <v>84</v>
      </c>
      <c r="D17" s="264">
        <v>97.65</v>
      </c>
    </row>
    <row r="18" spans="1:4" x14ac:dyDescent="0.2">
      <c r="A18" s="403" t="s">
        <v>40</v>
      </c>
      <c r="B18" s="421"/>
      <c r="C18" s="404"/>
    </row>
    <row r="19" spans="1:4" x14ac:dyDescent="0.2">
      <c r="A19" s="401" t="s">
        <v>57</v>
      </c>
      <c r="B19" s="414"/>
      <c r="C19" s="402"/>
    </row>
    <row r="20" spans="1:4" x14ac:dyDescent="0.2">
      <c r="A20" s="401" t="s">
        <v>58</v>
      </c>
      <c r="B20" s="414"/>
      <c r="C20" s="402"/>
    </row>
    <row r="21" spans="1:4" ht="13.5" thickBot="1" x14ac:dyDescent="0.25">
      <c r="A21" s="399"/>
      <c r="B21" s="415"/>
      <c r="C21" s="400"/>
    </row>
    <row r="22" spans="1:4" x14ac:dyDescent="0.2">
      <c r="A22" s="108"/>
      <c r="B22" s="108"/>
      <c r="C22" s="108"/>
    </row>
    <row r="23" spans="1:4" x14ac:dyDescent="0.2">
      <c r="A23" s="422" t="s">
        <v>71</v>
      </c>
      <c r="B23" s="423"/>
      <c r="C23" s="423"/>
      <c r="D23" s="423"/>
    </row>
    <row r="24" spans="1:4" x14ac:dyDescent="0.2">
      <c r="A24" s="422" t="s">
        <v>72</v>
      </c>
      <c r="B24" s="423"/>
      <c r="C24" s="423"/>
      <c r="D24" s="423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(January 1, 2026 - December 31, 2026)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6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26" customWidth="1"/>
    <col min="2" max="2" width="12.140625" style="14" bestFit="1" customWidth="1"/>
    <col min="3" max="3" width="12.140625" bestFit="1" customWidth="1"/>
    <col min="4" max="4" width="12.140625" style="14" bestFit="1" customWidth="1"/>
  </cols>
  <sheetData>
    <row r="1" spans="1:4" ht="13.5" customHeight="1" thickBot="1" x14ac:dyDescent="0.25">
      <c r="A1" s="133"/>
      <c r="B1" s="103" t="s">
        <v>43</v>
      </c>
      <c r="C1" s="103" t="s">
        <v>44</v>
      </c>
      <c r="D1" s="134" t="s">
        <v>45</v>
      </c>
    </row>
    <row r="2" spans="1:4" s="49" customFormat="1" ht="13.5" thickBot="1" x14ac:dyDescent="0.25">
      <c r="A2" s="15"/>
      <c r="B2" s="5" t="s">
        <v>4</v>
      </c>
      <c r="C2" s="58" t="s">
        <v>4</v>
      </c>
      <c r="D2" s="135" t="s">
        <v>4</v>
      </c>
    </row>
    <row r="3" spans="1:4" x14ac:dyDescent="0.2">
      <c r="A3" s="16" t="s">
        <v>15</v>
      </c>
      <c r="B3" s="158">
        <v>1396.278</v>
      </c>
      <c r="C3" s="159">
        <v>982.86075000000005</v>
      </c>
      <c r="D3" s="160">
        <v>1288.5885000000001</v>
      </c>
    </row>
    <row r="4" spans="1:4" ht="13.5" thickBot="1" x14ac:dyDescent="0.25">
      <c r="A4" s="17" t="s">
        <v>68</v>
      </c>
      <c r="B4" s="161">
        <v>2700.5384000000004</v>
      </c>
      <c r="C4" s="162">
        <v>1824.5790000000002</v>
      </c>
      <c r="D4" s="163">
        <v>2485.5592500000002</v>
      </c>
    </row>
    <row r="5" spans="1:4" x14ac:dyDescent="0.2">
      <c r="A5" s="433"/>
      <c r="B5" s="433"/>
      <c r="C5" s="433"/>
      <c r="D5" s="433"/>
    </row>
    <row r="6" spans="1:4" ht="13.5" thickBot="1" x14ac:dyDescent="0.25">
      <c r="A6" s="3"/>
      <c r="B6" s="3"/>
      <c r="C6" s="3"/>
      <c r="D6"/>
    </row>
    <row r="7" spans="1:4" ht="13.5" customHeight="1" thickBot="1" x14ac:dyDescent="0.25">
      <c r="A7" s="133"/>
      <c r="B7" s="103" t="s">
        <v>46</v>
      </c>
      <c r="C7" s="134" t="s">
        <v>47</v>
      </c>
      <c r="D7"/>
    </row>
    <row r="8" spans="1:4" s="49" customFormat="1" ht="13.5" thickBot="1" x14ac:dyDescent="0.25">
      <c r="A8" s="15"/>
      <c r="B8" s="5" t="s">
        <v>4</v>
      </c>
      <c r="C8" s="136" t="s">
        <v>4</v>
      </c>
    </row>
    <row r="9" spans="1:4" x14ac:dyDescent="0.2">
      <c r="A9" s="16" t="s">
        <v>15</v>
      </c>
      <c r="B9" s="164">
        <v>711.67416320000029</v>
      </c>
      <c r="C9" s="165">
        <v>638.27294494080013</v>
      </c>
      <c r="D9"/>
    </row>
    <row r="10" spans="1:4" ht="13.5" thickBot="1" x14ac:dyDescent="0.25">
      <c r="A10" s="17" t="s">
        <v>68</v>
      </c>
      <c r="B10" s="166">
        <v>1729.3682165760008</v>
      </c>
      <c r="C10" s="167">
        <v>1551.0032562061444</v>
      </c>
      <c r="D10"/>
    </row>
    <row r="11" spans="1:4" ht="12" customHeight="1" x14ac:dyDescent="0.2">
      <c r="A11" s="52"/>
      <c r="B11" s="51"/>
      <c r="C11" s="53"/>
      <c r="D11" s="53"/>
    </row>
    <row r="12" spans="1:4" ht="12" customHeight="1" thickBot="1" x14ac:dyDescent="0.25">
      <c r="A12" s="52"/>
      <c r="B12" s="51"/>
      <c r="C12" s="53"/>
      <c r="D12" s="53"/>
    </row>
    <row r="13" spans="1:4" x14ac:dyDescent="0.2">
      <c r="A13" s="403" t="s">
        <v>40</v>
      </c>
      <c r="B13" s="421"/>
      <c r="C13" s="404"/>
      <c r="D13"/>
    </row>
    <row r="14" spans="1:4" x14ac:dyDescent="0.2">
      <c r="A14" s="401" t="s">
        <v>57</v>
      </c>
      <c r="B14" s="414"/>
      <c r="C14" s="402"/>
      <c r="D14"/>
    </row>
    <row r="15" spans="1:4" x14ac:dyDescent="0.2">
      <c r="A15" s="401" t="s">
        <v>58</v>
      </c>
      <c r="B15" s="414"/>
      <c r="C15" s="402"/>
      <c r="D15"/>
    </row>
    <row r="16" spans="1:4" ht="13.5" thickBot="1" x14ac:dyDescent="0.25">
      <c r="A16" s="399"/>
      <c r="B16" s="415"/>
      <c r="C16" s="400"/>
      <c r="D16"/>
    </row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2026 (July 1, 2025 - June 30, 2026)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view="pageLayout" topLeftCell="A4" zoomScaleNormal="100" workbookViewId="0">
      <selection activeCell="H16" sqref="H16"/>
    </sheetView>
  </sheetViews>
  <sheetFormatPr defaultRowHeight="12.75" x14ac:dyDescent="0.2"/>
  <cols>
    <col min="1" max="1" width="17.42578125" bestFit="1" customWidth="1"/>
    <col min="2" max="3" width="7.28515625" customWidth="1"/>
    <col min="4" max="4" width="9.7109375" customWidth="1"/>
    <col min="5" max="5" width="9" customWidth="1"/>
    <col min="6" max="6" width="8.7109375" customWidth="1"/>
    <col min="7" max="7" width="8.5703125" customWidth="1"/>
  </cols>
  <sheetData>
    <row r="1" spans="1:13" ht="14.25" customHeight="1" thickBot="1" x14ac:dyDescent="0.25">
      <c r="A1" s="282" t="s">
        <v>35</v>
      </c>
      <c r="B1" s="280"/>
      <c r="C1" s="280"/>
      <c r="D1" s="280"/>
      <c r="E1" s="280"/>
      <c r="F1" s="281"/>
    </row>
    <row r="2" spans="1:13" ht="13.5" thickBot="1" x14ac:dyDescent="0.25">
      <c r="B2" s="377" t="s">
        <v>46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78"/>
    </row>
    <row r="3" spans="1:13" ht="51" customHeight="1" thickBot="1" x14ac:dyDescent="0.25">
      <c r="B3" s="435" t="s">
        <v>29</v>
      </c>
      <c r="C3" s="436"/>
      <c r="D3" s="437" t="s">
        <v>33</v>
      </c>
      <c r="E3" s="438"/>
      <c r="F3" s="437" t="s">
        <v>34</v>
      </c>
      <c r="G3" s="439"/>
      <c r="H3" s="435" t="s">
        <v>30</v>
      </c>
      <c r="I3" s="436"/>
      <c r="J3" s="437" t="s">
        <v>31</v>
      </c>
      <c r="K3" s="438"/>
      <c r="L3" s="437" t="s">
        <v>32</v>
      </c>
      <c r="M3" s="439"/>
    </row>
    <row r="4" spans="1:13" ht="13.5" thickBot="1" x14ac:dyDescent="0.25">
      <c r="B4" s="443">
        <v>300</v>
      </c>
      <c r="C4" s="444"/>
      <c r="D4" s="445">
        <v>756</v>
      </c>
      <c r="E4" s="444"/>
      <c r="F4" s="446">
        <v>549</v>
      </c>
      <c r="G4" s="447"/>
      <c r="H4" s="440">
        <v>149</v>
      </c>
      <c r="I4" s="441"/>
      <c r="J4" s="441">
        <v>472</v>
      </c>
      <c r="K4" s="441"/>
      <c r="L4" s="441">
        <v>323</v>
      </c>
      <c r="M4" s="442"/>
    </row>
    <row r="5" spans="1:13" ht="13.5" thickBot="1" x14ac:dyDescent="0.25"/>
    <row r="6" spans="1:13" ht="13.5" customHeight="1" thickBot="1" x14ac:dyDescent="0.25">
      <c r="A6" s="282" t="s">
        <v>77</v>
      </c>
      <c r="B6" s="280"/>
      <c r="C6" s="280"/>
      <c r="D6" s="280"/>
      <c r="E6" s="280"/>
      <c r="F6" s="281"/>
    </row>
    <row r="7" spans="1:13" ht="13.5" thickBot="1" x14ac:dyDescent="0.25">
      <c r="A7" s="434" t="s">
        <v>46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</row>
    <row r="8" spans="1:13" ht="55.5" customHeight="1" thickBot="1" x14ac:dyDescent="0.25">
      <c r="A8" s="137"/>
      <c r="B8" s="435" t="s">
        <v>29</v>
      </c>
      <c r="C8" s="436"/>
      <c r="D8" s="437" t="s">
        <v>33</v>
      </c>
      <c r="E8" s="438"/>
      <c r="F8" s="437" t="s">
        <v>34</v>
      </c>
      <c r="G8" s="439"/>
      <c r="H8" s="435" t="s">
        <v>30</v>
      </c>
      <c r="I8" s="436"/>
      <c r="J8" s="437" t="s">
        <v>31</v>
      </c>
      <c r="K8" s="438"/>
      <c r="L8" s="437" t="s">
        <v>32</v>
      </c>
      <c r="M8" s="439"/>
    </row>
    <row r="9" spans="1:13" ht="24" x14ac:dyDescent="0.2">
      <c r="A9" s="19" t="s">
        <v>9</v>
      </c>
      <c r="B9" s="329">
        <v>190</v>
      </c>
      <c r="C9" s="330"/>
      <c r="D9" s="330">
        <v>483</v>
      </c>
      <c r="E9" s="330"/>
      <c r="F9" s="330">
        <v>351</v>
      </c>
      <c r="G9" s="331"/>
      <c r="H9" s="357">
        <v>95</v>
      </c>
      <c r="I9" s="355"/>
      <c r="J9" s="355">
        <v>301</v>
      </c>
      <c r="K9" s="355"/>
      <c r="L9" s="355">
        <v>207</v>
      </c>
      <c r="M9" s="356"/>
    </row>
    <row r="10" spans="1:13" ht="24" x14ac:dyDescent="0.2">
      <c r="A10" s="19" t="s">
        <v>10</v>
      </c>
      <c r="B10" s="329">
        <v>380</v>
      </c>
      <c r="C10" s="330"/>
      <c r="D10" s="330">
        <v>964</v>
      </c>
      <c r="E10" s="330"/>
      <c r="F10" s="330">
        <v>700</v>
      </c>
      <c r="G10" s="331"/>
      <c r="H10" s="357">
        <v>191</v>
      </c>
      <c r="I10" s="355"/>
      <c r="J10" s="355">
        <v>601</v>
      </c>
      <c r="K10" s="355"/>
      <c r="L10" s="355">
        <v>413</v>
      </c>
      <c r="M10" s="356"/>
    </row>
    <row r="11" spans="1:13" ht="24" x14ac:dyDescent="0.2">
      <c r="A11" s="19" t="s">
        <v>11</v>
      </c>
      <c r="B11" s="329">
        <v>571</v>
      </c>
      <c r="C11" s="330"/>
      <c r="D11" s="330">
        <v>1445</v>
      </c>
      <c r="E11" s="330"/>
      <c r="F11" s="330">
        <v>1051</v>
      </c>
      <c r="G11" s="331"/>
      <c r="H11" s="357">
        <v>285</v>
      </c>
      <c r="I11" s="355"/>
      <c r="J11" s="355">
        <v>901</v>
      </c>
      <c r="K11" s="355"/>
      <c r="L11" s="355">
        <v>619</v>
      </c>
      <c r="M11" s="356"/>
    </row>
    <row r="12" spans="1:13" ht="24" x14ac:dyDescent="0.2">
      <c r="A12" s="19" t="s">
        <v>12</v>
      </c>
      <c r="B12" s="329">
        <v>684</v>
      </c>
      <c r="C12" s="330"/>
      <c r="D12" s="336">
        <v>1734</v>
      </c>
      <c r="E12" s="336"/>
      <c r="F12" s="330">
        <v>1262</v>
      </c>
      <c r="G12" s="331"/>
      <c r="H12" s="357">
        <v>343</v>
      </c>
      <c r="I12" s="355"/>
      <c r="J12" s="358">
        <v>1081</v>
      </c>
      <c r="K12" s="358"/>
      <c r="L12" s="355">
        <v>742</v>
      </c>
      <c r="M12" s="356"/>
    </row>
    <row r="13" spans="1:13" ht="72.75" thickBot="1" x14ac:dyDescent="0.25">
      <c r="A13" s="138" t="s">
        <v>13</v>
      </c>
      <c r="B13" s="332">
        <v>760</v>
      </c>
      <c r="C13" s="333"/>
      <c r="D13" s="334">
        <v>1928</v>
      </c>
      <c r="E13" s="334"/>
      <c r="F13" s="333">
        <v>1400</v>
      </c>
      <c r="G13" s="335"/>
      <c r="H13" s="351">
        <v>381</v>
      </c>
      <c r="I13" s="352"/>
      <c r="J13" s="353">
        <v>1201</v>
      </c>
      <c r="K13" s="353"/>
      <c r="L13" s="352">
        <v>824</v>
      </c>
      <c r="M13" s="354"/>
    </row>
  </sheetData>
  <mergeCells count="20"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  <mergeCell ref="A7:L7"/>
    <mergeCell ref="B8:C8"/>
    <mergeCell ref="D8:E8"/>
    <mergeCell ref="F8:G8"/>
    <mergeCell ref="H8:I8"/>
    <mergeCell ref="J8:K8"/>
    <mergeCell ref="L8:M8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2025 - June 30, 2026)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view="pageLayout" zoomScaleNormal="100" workbookViewId="0">
      <selection activeCell="H6" sqref="H6"/>
    </sheetView>
  </sheetViews>
  <sheetFormatPr defaultRowHeight="12.75" x14ac:dyDescent="0.2"/>
  <cols>
    <col min="1" max="1" width="23.5703125" customWidth="1"/>
    <col min="2" max="4" width="12.85546875" bestFit="1" customWidth="1"/>
    <col min="5" max="6" width="11.5703125" bestFit="1" customWidth="1"/>
    <col min="7" max="8" width="10" bestFit="1" customWidth="1"/>
  </cols>
  <sheetData>
    <row r="1" spans="1:8" x14ac:dyDescent="0.2">
      <c r="A1" s="139"/>
      <c r="B1" s="140" t="s">
        <v>43</v>
      </c>
      <c r="C1" s="141" t="s">
        <v>44</v>
      </c>
      <c r="D1" s="141" t="s">
        <v>45</v>
      </c>
      <c r="E1" s="142" t="s">
        <v>46</v>
      </c>
      <c r="F1" s="142" t="s">
        <v>47</v>
      </c>
      <c r="G1" s="142" t="s">
        <v>48</v>
      </c>
      <c r="H1" s="143" t="s">
        <v>49</v>
      </c>
    </row>
    <row r="2" spans="1:8" x14ac:dyDescent="0.2">
      <c r="A2" s="311" t="s">
        <v>0</v>
      </c>
      <c r="B2" s="144">
        <v>936</v>
      </c>
      <c r="C2" s="144">
        <v>755</v>
      </c>
      <c r="D2" s="144">
        <v>861</v>
      </c>
      <c r="E2" s="144">
        <v>910</v>
      </c>
      <c r="F2" s="144">
        <v>586</v>
      </c>
      <c r="G2" s="144">
        <v>730</v>
      </c>
      <c r="H2" s="144">
        <v>771</v>
      </c>
    </row>
    <row r="3" spans="1:8" x14ac:dyDescent="0.2">
      <c r="A3" s="311" t="s">
        <v>6</v>
      </c>
      <c r="B3" s="144">
        <v>1271</v>
      </c>
      <c r="C3" s="144">
        <v>1004</v>
      </c>
      <c r="D3" s="144">
        <v>1126</v>
      </c>
      <c r="E3" s="144">
        <v>1226</v>
      </c>
      <c r="F3" s="144">
        <v>796</v>
      </c>
      <c r="G3" s="144">
        <v>1016</v>
      </c>
      <c r="H3" s="144">
        <v>1027</v>
      </c>
    </row>
    <row r="4" spans="1:8" x14ac:dyDescent="0.2">
      <c r="A4" s="311" t="s">
        <v>1</v>
      </c>
      <c r="B4" s="144">
        <v>2030</v>
      </c>
      <c r="C4" s="144">
        <v>1706</v>
      </c>
      <c r="D4" s="144">
        <v>1906</v>
      </c>
      <c r="E4" s="144">
        <v>2027</v>
      </c>
      <c r="F4" s="144">
        <v>1307</v>
      </c>
      <c r="G4" s="144">
        <v>1710</v>
      </c>
      <c r="H4" s="144">
        <v>1589</v>
      </c>
    </row>
    <row r="5" spans="1:8" x14ac:dyDescent="0.2">
      <c r="A5" s="312" t="s">
        <v>2</v>
      </c>
      <c r="B5" s="144">
        <v>1962</v>
      </c>
      <c r="C5" s="144">
        <v>1656</v>
      </c>
      <c r="D5" s="144">
        <v>1850</v>
      </c>
      <c r="E5" s="144">
        <v>1936</v>
      </c>
      <c r="F5" s="144">
        <v>1250</v>
      </c>
      <c r="G5" s="144">
        <v>1645</v>
      </c>
      <c r="H5" s="144">
        <v>1515</v>
      </c>
    </row>
    <row r="6" spans="1:8" x14ac:dyDescent="0.2">
      <c r="A6" s="311" t="s">
        <v>88</v>
      </c>
      <c r="B6" s="144">
        <v>2419</v>
      </c>
      <c r="C6" s="144">
        <v>2060</v>
      </c>
      <c r="D6" s="144">
        <v>2277</v>
      </c>
      <c r="E6" s="144">
        <v>2382</v>
      </c>
      <c r="F6" s="144">
        <v>1639</v>
      </c>
      <c r="G6" s="144">
        <v>2046</v>
      </c>
      <c r="H6" s="144">
        <v>1940</v>
      </c>
    </row>
    <row r="7" spans="1:8" ht="13.5" thickBot="1" x14ac:dyDescent="0.25"/>
    <row r="8" spans="1:8" x14ac:dyDescent="0.2">
      <c r="A8" s="403" t="s">
        <v>40</v>
      </c>
      <c r="B8" s="421"/>
      <c r="C8" s="404"/>
    </row>
    <row r="9" spans="1:8" x14ac:dyDescent="0.2">
      <c r="A9" s="401" t="s">
        <v>57</v>
      </c>
      <c r="B9" s="414"/>
      <c r="C9" s="402"/>
    </row>
    <row r="10" spans="1:8" x14ac:dyDescent="0.2">
      <c r="A10" s="401" t="s">
        <v>58</v>
      </c>
      <c r="B10" s="414"/>
      <c r="C10" s="402"/>
    </row>
    <row r="11" spans="1:8" ht="13.5" thickBot="1" x14ac:dyDescent="0.25">
      <c r="A11" s="399"/>
      <c r="B11" s="415"/>
      <c r="C11" s="400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2026 (July 1, 2025 - June 30, 2026)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5"/>
  <sheetViews>
    <sheetView topLeftCell="A36" workbookViewId="0">
      <selection activeCell="D60" sqref="D60"/>
    </sheetView>
  </sheetViews>
  <sheetFormatPr defaultRowHeight="12.75" x14ac:dyDescent="0.2"/>
  <cols>
    <col min="1" max="1" width="32" bestFit="1" customWidth="1"/>
    <col min="2" max="2" width="25.5703125" style="50" customWidth="1"/>
    <col min="3" max="3" width="10.28515625" style="83" bestFit="1" customWidth="1"/>
    <col min="5" max="5" width="19.140625" customWidth="1"/>
    <col min="6" max="8" width="13.5703125" bestFit="1" customWidth="1"/>
    <col min="9" max="11" width="11.42578125" bestFit="1" customWidth="1"/>
    <col min="12" max="12" width="11" bestFit="1" customWidth="1"/>
  </cols>
  <sheetData>
    <row r="1" spans="1:12" ht="13.5" thickBot="1" x14ac:dyDescent="0.25">
      <c r="A1" s="50" t="s">
        <v>50</v>
      </c>
      <c r="E1" s="293"/>
    </row>
    <row r="2" spans="1:12" ht="13.5" thickBot="1" x14ac:dyDescent="0.25">
      <c r="A2" s="451" t="s">
        <v>62</v>
      </c>
      <c r="B2" s="451"/>
      <c r="C2" s="451"/>
      <c r="D2" s="294"/>
      <c r="E2" s="448" t="s">
        <v>64</v>
      </c>
      <c r="F2" s="449"/>
      <c r="G2" s="449"/>
      <c r="H2" s="449"/>
      <c r="I2" s="449"/>
      <c r="J2" s="449"/>
      <c r="K2" s="449"/>
      <c r="L2" s="450"/>
    </row>
    <row r="3" spans="1:12" ht="13.5" thickBot="1" x14ac:dyDescent="0.25">
      <c r="A3" s="85" t="s">
        <v>51</v>
      </c>
      <c r="B3" s="86" t="s">
        <v>52</v>
      </c>
      <c r="C3" s="87">
        <v>12</v>
      </c>
      <c r="D3" s="294"/>
      <c r="E3" s="100" t="s">
        <v>63</v>
      </c>
      <c r="F3" s="345" t="s">
        <v>43</v>
      </c>
      <c r="G3" s="345" t="s">
        <v>44</v>
      </c>
      <c r="H3" s="345" t="s">
        <v>45</v>
      </c>
      <c r="I3" s="345" t="s">
        <v>46</v>
      </c>
      <c r="J3" s="345" t="s">
        <v>47</v>
      </c>
      <c r="K3" s="345" t="s">
        <v>48</v>
      </c>
      <c r="L3" s="101" t="s">
        <v>49</v>
      </c>
    </row>
    <row r="4" spans="1:12" x14ac:dyDescent="0.2">
      <c r="A4" s="88" t="s">
        <v>78</v>
      </c>
      <c r="B4" s="79" t="s">
        <v>0</v>
      </c>
      <c r="C4" s="303">
        <v>767</v>
      </c>
      <c r="D4" s="294"/>
      <c r="E4" s="277" t="s">
        <v>89</v>
      </c>
      <c r="F4" s="328">
        <v>124.86526384062499</v>
      </c>
      <c r="G4" s="328">
        <v>61.378320000000009</v>
      </c>
      <c r="H4" s="328">
        <v>79.865263840624991</v>
      </c>
      <c r="I4" s="346">
        <v>89.865263840624991</v>
      </c>
      <c r="J4" s="346">
        <v>58.378320000000009</v>
      </c>
      <c r="K4" s="346">
        <v>111</v>
      </c>
      <c r="L4" s="313">
        <v>75.03185406675</v>
      </c>
    </row>
    <row r="5" spans="1:12" x14ac:dyDescent="0.2">
      <c r="A5" s="90"/>
      <c r="B5" s="84" t="s">
        <v>6</v>
      </c>
      <c r="C5" s="304">
        <v>971</v>
      </c>
      <c r="D5" s="294"/>
      <c r="E5" s="277" t="s">
        <v>90</v>
      </c>
      <c r="F5" s="328">
        <v>149.11462074999997</v>
      </c>
      <c r="G5" s="328">
        <v>69.339000000000013</v>
      </c>
      <c r="H5" s="328">
        <v>104.11462074999999</v>
      </c>
      <c r="I5" s="346">
        <v>114.11462074999999</v>
      </c>
      <c r="J5" s="346">
        <v>66.339000000000013</v>
      </c>
      <c r="K5" s="346">
        <v>111</v>
      </c>
      <c r="L5" s="313">
        <v>94.851589103249992</v>
      </c>
    </row>
    <row r="6" spans="1:12" x14ac:dyDescent="0.2">
      <c r="A6" s="92"/>
      <c r="B6" s="81" t="s">
        <v>1</v>
      </c>
      <c r="C6" s="304">
        <v>1600</v>
      </c>
      <c r="D6" s="294"/>
      <c r="E6" s="277" t="s">
        <v>91</v>
      </c>
      <c r="F6" s="328">
        <v>159.09965006562499</v>
      </c>
      <c r="G6" s="328">
        <v>73.319340000000011</v>
      </c>
      <c r="H6" s="328">
        <v>114.09965006562497</v>
      </c>
      <c r="I6" s="346">
        <v>124.09965006562497</v>
      </c>
      <c r="J6" s="346">
        <v>70.319340000000011</v>
      </c>
      <c r="K6" s="346">
        <v>111</v>
      </c>
      <c r="L6" s="313">
        <v>104.76145662150002</v>
      </c>
    </row>
    <row r="7" spans="1:12" ht="13.5" thickBot="1" x14ac:dyDescent="0.25">
      <c r="A7" s="93"/>
      <c r="B7" s="94" t="s">
        <v>2</v>
      </c>
      <c r="C7" s="305">
        <v>1600</v>
      </c>
      <c r="D7" s="294"/>
      <c r="E7" s="277" t="s">
        <v>92</v>
      </c>
      <c r="F7" s="328">
        <v>167.65824662187498</v>
      </c>
      <c r="G7" s="328">
        <v>75.97290000000001</v>
      </c>
      <c r="H7" s="328">
        <v>122.65824662187498</v>
      </c>
      <c r="I7" s="346">
        <v>132.65824662187498</v>
      </c>
      <c r="J7" s="346">
        <v>72.97290000000001</v>
      </c>
      <c r="K7" s="346">
        <v>111</v>
      </c>
      <c r="L7" s="313">
        <v>110.4242380605</v>
      </c>
    </row>
    <row r="8" spans="1:12" x14ac:dyDescent="0.2">
      <c r="A8" s="88" t="s">
        <v>79</v>
      </c>
      <c r="B8" s="79" t="s">
        <v>0</v>
      </c>
      <c r="C8" s="303">
        <v>672</v>
      </c>
      <c r="D8" s="294"/>
      <c r="E8" s="277" t="s">
        <v>93</v>
      </c>
      <c r="F8" s="328">
        <v>189.05473801249997</v>
      </c>
      <c r="G8" s="328">
        <v>83.933580000000006</v>
      </c>
      <c r="H8" s="328">
        <v>144.05473801249997</v>
      </c>
      <c r="I8" s="346">
        <v>154.05473801249997</v>
      </c>
      <c r="J8" s="346">
        <v>80.933580000000006</v>
      </c>
      <c r="K8" s="346">
        <v>111</v>
      </c>
      <c r="L8" s="313">
        <v>130.24397309700001</v>
      </c>
    </row>
    <row r="9" spans="1:12" x14ac:dyDescent="0.2">
      <c r="A9" s="90"/>
      <c r="B9" s="84" t="s">
        <v>6</v>
      </c>
      <c r="C9" s="304">
        <v>882</v>
      </c>
      <c r="D9" s="294"/>
      <c r="E9" s="277" t="s">
        <v>94</v>
      </c>
      <c r="F9" s="328">
        <v>221.86269147812496</v>
      </c>
      <c r="G9" s="328">
        <v>97.201380000000029</v>
      </c>
      <c r="H9" s="328">
        <v>176.86269147812496</v>
      </c>
      <c r="I9" s="346">
        <v>186.86269147812496</v>
      </c>
      <c r="J9" s="346">
        <v>94.201380000000029</v>
      </c>
      <c r="K9" s="346">
        <v>111</v>
      </c>
      <c r="L9" s="313">
        <v>157.14218493225002</v>
      </c>
    </row>
    <row r="10" spans="1:12" x14ac:dyDescent="0.2">
      <c r="A10" s="92"/>
      <c r="B10" s="81" t="s">
        <v>1</v>
      </c>
      <c r="C10" s="304">
        <v>1415</v>
      </c>
      <c r="D10" s="294"/>
      <c r="E10" s="277" t="s">
        <v>95</v>
      </c>
      <c r="F10" s="328">
        <v>241.83275010937496</v>
      </c>
      <c r="G10" s="328">
        <v>106.48884</v>
      </c>
      <c r="H10" s="328">
        <v>196.83275010937496</v>
      </c>
      <c r="I10" s="346">
        <v>206.83275010937496</v>
      </c>
      <c r="J10" s="346">
        <v>103.48884</v>
      </c>
      <c r="K10" s="346">
        <v>111</v>
      </c>
      <c r="L10" s="313">
        <v>174.13052924925</v>
      </c>
    </row>
    <row r="11" spans="1:12" ht="13.5" thickBot="1" x14ac:dyDescent="0.25">
      <c r="A11" s="93"/>
      <c r="B11" s="94" t="s">
        <v>2</v>
      </c>
      <c r="C11" s="305">
        <v>1415</v>
      </c>
      <c r="D11" s="294"/>
      <c r="E11" s="277" t="s">
        <v>96</v>
      </c>
      <c r="F11" s="328">
        <v>283.19930013124997</v>
      </c>
      <c r="G11" s="328">
        <v>122.41020000000002</v>
      </c>
      <c r="H11" s="328">
        <v>238.19930013124994</v>
      </c>
      <c r="I11" s="346">
        <v>248.19930013124994</v>
      </c>
      <c r="J11" s="346">
        <v>119.41020000000002</v>
      </c>
      <c r="K11" s="346">
        <v>111</v>
      </c>
      <c r="L11" s="313">
        <v>209.52291324300003</v>
      </c>
    </row>
    <row r="12" spans="1:12" x14ac:dyDescent="0.2">
      <c r="A12" s="88" t="s">
        <v>80</v>
      </c>
      <c r="B12" s="79" t="s">
        <v>0</v>
      </c>
      <c r="C12" s="303">
        <v>736</v>
      </c>
      <c r="D12" s="294"/>
      <c r="E12" s="277" t="s">
        <v>97</v>
      </c>
      <c r="F12" s="328">
        <v>344.53590878437495</v>
      </c>
      <c r="G12" s="328">
        <v>171.50106000000002</v>
      </c>
      <c r="H12" s="328">
        <v>299.53590878437495</v>
      </c>
      <c r="I12" s="346">
        <v>309.53590878437495</v>
      </c>
      <c r="J12" s="346">
        <v>168.50106000000002</v>
      </c>
      <c r="K12" s="346">
        <v>111</v>
      </c>
      <c r="L12" s="313">
        <v>260.48794619400002</v>
      </c>
    </row>
    <row r="13" spans="1:12" ht="13.5" thickBot="1" x14ac:dyDescent="0.25">
      <c r="A13" s="90"/>
      <c r="B13" s="84" t="s">
        <v>6</v>
      </c>
      <c r="C13" s="304">
        <v>935</v>
      </c>
      <c r="D13" s="294"/>
      <c r="E13" s="278" t="s">
        <v>98</v>
      </c>
      <c r="F13" s="347">
        <v>387.32889156562493</v>
      </c>
      <c r="G13" s="347">
        <v>202.01700000000002</v>
      </c>
      <c r="H13" s="347">
        <v>342.32889156562493</v>
      </c>
      <c r="I13" s="314">
        <v>352.32889156562493</v>
      </c>
      <c r="J13" s="314">
        <v>199.01700000000002</v>
      </c>
      <c r="K13" s="314">
        <v>111</v>
      </c>
      <c r="L13" s="315">
        <v>298.00387322737498</v>
      </c>
    </row>
    <row r="14" spans="1:12" ht="13.5" thickBot="1" x14ac:dyDescent="0.25">
      <c r="A14" s="92"/>
      <c r="B14" s="81" t="s">
        <v>1</v>
      </c>
      <c r="C14" s="304">
        <v>1526</v>
      </c>
      <c r="D14" s="294"/>
    </row>
    <row r="15" spans="1:12" ht="13.5" thickBot="1" x14ac:dyDescent="0.25">
      <c r="A15" s="93"/>
      <c r="B15" s="94" t="s">
        <v>2</v>
      </c>
      <c r="C15" s="305">
        <v>1526</v>
      </c>
      <c r="D15" s="294"/>
      <c r="E15" s="448" t="s">
        <v>65</v>
      </c>
      <c r="F15" s="449"/>
      <c r="G15" s="449"/>
      <c r="H15" s="449"/>
      <c r="I15" s="449"/>
      <c r="J15" s="449"/>
      <c r="K15" s="449"/>
      <c r="L15" s="450"/>
    </row>
    <row r="16" spans="1:12" x14ac:dyDescent="0.2">
      <c r="A16" s="295" t="s">
        <v>53</v>
      </c>
      <c r="B16" s="296" t="s">
        <v>0</v>
      </c>
      <c r="C16" s="303">
        <v>765</v>
      </c>
      <c r="D16" s="294"/>
      <c r="E16" s="100" t="s">
        <v>63</v>
      </c>
      <c r="F16" s="345" t="s">
        <v>43</v>
      </c>
      <c r="G16" s="345" t="s">
        <v>44</v>
      </c>
      <c r="H16" s="345" t="s">
        <v>45</v>
      </c>
      <c r="I16" s="345" t="s">
        <v>46</v>
      </c>
      <c r="J16" s="345" t="s">
        <v>47</v>
      </c>
      <c r="K16" s="345" t="s">
        <v>48</v>
      </c>
      <c r="L16" s="101" t="s">
        <v>49</v>
      </c>
    </row>
    <row r="17" spans="1:12" x14ac:dyDescent="0.2">
      <c r="A17" s="297"/>
      <c r="B17" s="298" t="s">
        <v>6</v>
      </c>
      <c r="C17" s="304">
        <v>966</v>
      </c>
      <c r="D17" s="294"/>
      <c r="E17" s="271" t="str">
        <f>+E4</f>
        <v>$0 - $30,400</v>
      </c>
      <c r="F17" s="337">
        <v>243.07483891187499</v>
      </c>
      <c r="G17" s="337">
        <v>95.673074999999997</v>
      </c>
      <c r="H17" s="294">
        <v>128.07483891187499</v>
      </c>
      <c r="I17" s="346">
        <v>182.07483891187499</v>
      </c>
      <c r="J17" s="346">
        <v>103.673075</v>
      </c>
      <c r="K17" s="346">
        <v>235</v>
      </c>
      <c r="L17" s="313">
        <v>145.97044161328122</v>
      </c>
    </row>
    <row r="18" spans="1:12" x14ac:dyDescent="0.2">
      <c r="A18" s="299"/>
      <c r="B18" s="300" t="s">
        <v>1</v>
      </c>
      <c r="C18" s="304">
        <v>1597</v>
      </c>
      <c r="D18" s="294"/>
      <c r="E18" s="271" t="str">
        <f t="shared" ref="E18:E26" si="0">+E5</f>
        <v>$30,401 - $40,400</v>
      </c>
      <c r="F18" s="337">
        <v>277.75576060937499</v>
      </c>
      <c r="G18" s="337">
        <v>108.28196249999998</v>
      </c>
      <c r="H18" s="294">
        <v>162.75576060937499</v>
      </c>
      <c r="I18" s="346">
        <v>216.75576060937499</v>
      </c>
      <c r="J18" s="346">
        <v>116.28196249999998</v>
      </c>
      <c r="K18" s="346">
        <v>235</v>
      </c>
      <c r="L18" s="313">
        <v>173.7743352539062</v>
      </c>
    </row>
    <row r="19" spans="1:12" ht="13.5" thickBot="1" x14ac:dyDescent="0.25">
      <c r="A19" s="301"/>
      <c r="B19" s="302" t="s">
        <v>2</v>
      </c>
      <c r="C19" s="305">
        <v>1597</v>
      </c>
      <c r="D19" s="294"/>
      <c r="E19" s="271" t="str">
        <f t="shared" si="0"/>
        <v>$40,401 - $46,400</v>
      </c>
      <c r="F19" s="337">
        <v>290.76110624593747</v>
      </c>
      <c r="G19" s="337">
        <v>113.8859125</v>
      </c>
      <c r="H19" s="294">
        <v>175.76110624593747</v>
      </c>
      <c r="I19" s="346">
        <v>229.76110624593747</v>
      </c>
      <c r="J19" s="346">
        <v>121.8859125</v>
      </c>
      <c r="K19" s="346">
        <v>235</v>
      </c>
      <c r="L19" s="313">
        <v>184.8958927101562</v>
      </c>
    </row>
    <row r="20" spans="1:12" x14ac:dyDescent="0.2">
      <c r="A20" s="295" t="s">
        <v>54</v>
      </c>
      <c r="B20" s="296" t="s">
        <v>0</v>
      </c>
      <c r="C20" s="303">
        <v>501</v>
      </c>
      <c r="D20" s="294"/>
      <c r="E20" s="271" t="str">
        <f t="shared" si="0"/>
        <v>$46,401 - $52,400</v>
      </c>
      <c r="F20" s="337">
        <v>309.54660549875001</v>
      </c>
      <c r="G20" s="337">
        <v>119.48986249999999</v>
      </c>
      <c r="H20" s="294">
        <v>194.54660549875001</v>
      </c>
      <c r="I20" s="346">
        <v>248.54660549875001</v>
      </c>
      <c r="J20" s="346">
        <v>127.48986249999999</v>
      </c>
      <c r="K20" s="346">
        <v>235</v>
      </c>
      <c r="L20" s="313">
        <v>200.18803421249996</v>
      </c>
    </row>
    <row r="21" spans="1:12" x14ac:dyDescent="0.2">
      <c r="A21" s="297"/>
      <c r="B21" s="298" t="s">
        <v>6</v>
      </c>
      <c r="C21" s="304">
        <v>657</v>
      </c>
      <c r="D21" s="294"/>
      <c r="E21" s="271" t="str">
        <f t="shared" si="0"/>
        <v>$52,401 - $60,400</v>
      </c>
      <c r="F21" s="337">
        <v>358.67791123687499</v>
      </c>
      <c r="G21" s="337">
        <v>150.31158749999997</v>
      </c>
      <c r="H21" s="294">
        <v>243.67791123687499</v>
      </c>
      <c r="I21" s="346">
        <v>297.67791123687499</v>
      </c>
      <c r="J21" s="346">
        <v>158.31158749999997</v>
      </c>
      <c r="K21" s="346">
        <v>235</v>
      </c>
      <c r="L21" s="313">
        <v>240.50367999140619</v>
      </c>
    </row>
    <row r="22" spans="1:12" x14ac:dyDescent="0.2">
      <c r="A22" s="297"/>
      <c r="B22" s="300" t="s">
        <v>1</v>
      </c>
      <c r="C22" s="304">
        <v>1056</v>
      </c>
      <c r="D22" s="294"/>
      <c r="E22" s="271" t="str">
        <f t="shared" si="0"/>
        <v>$60,401 - $72,900</v>
      </c>
      <c r="F22" s="337">
        <v>419.36952420749998</v>
      </c>
      <c r="G22" s="337">
        <v>196.544175</v>
      </c>
      <c r="H22" s="294">
        <v>304.36952420749998</v>
      </c>
      <c r="I22" s="346">
        <v>358.36952420749998</v>
      </c>
      <c r="J22" s="346">
        <v>204.544175</v>
      </c>
      <c r="K22" s="346">
        <v>235</v>
      </c>
      <c r="L22" s="313">
        <v>290.55068854453123</v>
      </c>
    </row>
    <row r="23" spans="1:12" ht="13.5" thickBot="1" x14ac:dyDescent="0.25">
      <c r="A23" s="301"/>
      <c r="B23" s="302" t="s">
        <v>2</v>
      </c>
      <c r="C23" s="305">
        <v>1056</v>
      </c>
      <c r="D23" s="294"/>
      <c r="E23" s="271" t="str">
        <f t="shared" si="0"/>
        <v>$72,901 - $85,400</v>
      </c>
      <c r="F23" s="337">
        <v>465.61075313749996</v>
      </c>
      <c r="G23" s="337">
        <v>224.56392499999995</v>
      </c>
      <c r="H23" s="294">
        <v>350.61075313749996</v>
      </c>
      <c r="I23" s="346">
        <v>404.61075313749996</v>
      </c>
      <c r="J23" s="346">
        <v>232.56392499999995</v>
      </c>
      <c r="K23" s="346">
        <v>235</v>
      </c>
      <c r="L23" s="313">
        <v>328.08594495937496</v>
      </c>
    </row>
    <row r="24" spans="1:12" x14ac:dyDescent="0.2">
      <c r="A24" s="295" t="s">
        <v>55</v>
      </c>
      <c r="B24" s="296" t="s">
        <v>0</v>
      </c>
      <c r="C24" s="303">
        <v>607</v>
      </c>
      <c r="D24" s="294"/>
      <c r="E24" s="271" t="str">
        <f t="shared" si="0"/>
        <v>$85,401 - $110,400</v>
      </c>
      <c r="F24" s="337">
        <v>556.64817259343749</v>
      </c>
      <c r="G24" s="337">
        <v>283.40539999999999</v>
      </c>
      <c r="H24" s="294">
        <v>441.64817259343749</v>
      </c>
      <c r="I24" s="346">
        <v>495.64817259343749</v>
      </c>
      <c r="J24" s="346">
        <v>291.40539999999999</v>
      </c>
      <c r="K24" s="346">
        <v>235</v>
      </c>
      <c r="L24" s="313">
        <v>403.15645778906242</v>
      </c>
    </row>
    <row r="25" spans="1:12" x14ac:dyDescent="0.2">
      <c r="A25" s="297"/>
      <c r="B25" s="298" t="s">
        <v>6</v>
      </c>
      <c r="C25" s="304">
        <v>769</v>
      </c>
      <c r="D25" s="294"/>
      <c r="E25" s="271" t="str">
        <f t="shared" si="0"/>
        <v>$110,401 - $135,400</v>
      </c>
      <c r="F25" s="337">
        <v>647.68559204937492</v>
      </c>
      <c r="G25" s="337">
        <v>359.05872499999992</v>
      </c>
      <c r="H25" s="294">
        <v>532.68559204937492</v>
      </c>
      <c r="I25" s="346">
        <v>586.68559204937492</v>
      </c>
      <c r="J25" s="346">
        <v>367.05872499999992</v>
      </c>
      <c r="K25" s="346">
        <v>235</v>
      </c>
      <c r="L25" s="313">
        <v>478.22697061874993</v>
      </c>
    </row>
    <row r="26" spans="1:12" ht="13.5" thickBot="1" x14ac:dyDescent="0.25">
      <c r="A26" s="297"/>
      <c r="B26" s="300" t="s">
        <v>1</v>
      </c>
      <c r="C26" s="304">
        <v>1284</v>
      </c>
      <c r="D26" s="294"/>
      <c r="E26" s="279" t="str">
        <f t="shared" si="0"/>
        <v>$135,401 - +</v>
      </c>
      <c r="F26" s="348">
        <v>730.05278108093751</v>
      </c>
      <c r="G26" s="348">
        <v>415.09822499999996</v>
      </c>
      <c r="H26" s="349">
        <v>615.05278108093751</v>
      </c>
      <c r="I26" s="314">
        <v>669.05278108093751</v>
      </c>
      <c r="J26" s="314">
        <v>423.09822499999996</v>
      </c>
      <c r="K26" s="314">
        <v>235</v>
      </c>
      <c r="L26" s="315">
        <v>546.34651003828117</v>
      </c>
    </row>
    <row r="27" spans="1:12" ht="13.5" thickBot="1" x14ac:dyDescent="0.25">
      <c r="A27" s="301"/>
      <c r="B27" s="302" t="s">
        <v>2</v>
      </c>
      <c r="C27" s="305">
        <v>1284</v>
      </c>
      <c r="D27" s="294"/>
    </row>
    <row r="28" spans="1:12" x14ac:dyDescent="0.2">
      <c r="A28" s="295" t="s">
        <v>56</v>
      </c>
      <c r="B28" s="296" t="s">
        <v>0</v>
      </c>
      <c r="C28" s="303">
        <v>649</v>
      </c>
      <c r="D28" s="294"/>
      <c r="E28" s="448" t="s">
        <v>66</v>
      </c>
      <c r="F28" s="449"/>
      <c r="G28" s="449"/>
      <c r="H28" s="449"/>
      <c r="I28" s="449"/>
      <c r="J28" s="449"/>
      <c r="K28" s="449"/>
      <c r="L28" s="450"/>
    </row>
    <row r="29" spans="1:12" x14ac:dyDescent="0.2">
      <c r="A29" s="297"/>
      <c r="B29" s="298" t="s">
        <v>6</v>
      </c>
      <c r="C29" s="304">
        <v>815</v>
      </c>
      <c r="D29" s="294"/>
      <c r="E29" s="100" t="s">
        <v>63</v>
      </c>
      <c r="F29" s="345" t="s">
        <v>43</v>
      </c>
      <c r="G29" s="345" t="s">
        <v>44</v>
      </c>
      <c r="H29" s="345" t="s">
        <v>45</v>
      </c>
      <c r="I29" s="345" t="s">
        <v>46</v>
      </c>
      <c r="J29" s="345" t="s">
        <v>47</v>
      </c>
      <c r="K29" s="345" t="s">
        <v>48</v>
      </c>
      <c r="L29" s="101" t="s">
        <v>49</v>
      </c>
    </row>
    <row r="30" spans="1:12" x14ac:dyDescent="0.2">
      <c r="A30" s="297"/>
      <c r="B30" s="300" t="s">
        <v>1</v>
      </c>
      <c r="C30" s="304">
        <v>1242</v>
      </c>
      <c r="D30" s="294"/>
      <c r="E30" s="271" t="str">
        <f>+E17</f>
        <v>$0 - $30,400</v>
      </c>
      <c r="F30" s="328">
        <v>299.1851282545</v>
      </c>
      <c r="G30" s="328">
        <v>222.32083112500001</v>
      </c>
      <c r="H30" s="328">
        <v>251.1851282545</v>
      </c>
      <c r="I30" s="346">
        <v>265.1851282545</v>
      </c>
      <c r="J30" s="346">
        <v>161.32083112500001</v>
      </c>
      <c r="K30" s="346">
        <v>414</v>
      </c>
      <c r="L30" s="313">
        <v>209.20181210999993</v>
      </c>
    </row>
    <row r="31" spans="1:12" ht="13.5" thickBot="1" x14ac:dyDescent="0.25">
      <c r="A31" s="301"/>
      <c r="B31" s="302" t="s">
        <v>2</v>
      </c>
      <c r="C31" s="305">
        <v>1242</v>
      </c>
      <c r="D31" s="294"/>
      <c r="E31" s="271" t="str">
        <f t="shared" ref="E31:E39" si="1">+E18</f>
        <v>$30,401 - $40,400</v>
      </c>
      <c r="F31" s="328">
        <v>370.19098226799997</v>
      </c>
      <c r="G31" s="328">
        <v>259.23322468750001</v>
      </c>
      <c r="H31" s="328">
        <v>322.19098226799997</v>
      </c>
      <c r="I31" s="346">
        <v>336.19098226799997</v>
      </c>
      <c r="J31" s="346">
        <v>198.23322468750001</v>
      </c>
      <c r="K31" s="346">
        <v>414</v>
      </c>
      <c r="L31" s="313">
        <v>268.56989392499992</v>
      </c>
    </row>
    <row r="32" spans="1:12" x14ac:dyDescent="0.2">
      <c r="A32" s="88" t="s">
        <v>59</v>
      </c>
      <c r="B32" s="79" t="s">
        <v>43</v>
      </c>
      <c r="C32" s="89">
        <v>1114</v>
      </c>
      <c r="D32" s="294"/>
      <c r="E32" s="271" t="str">
        <f t="shared" si="1"/>
        <v>$40,401 - $46,400</v>
      </c>
      <c r="F32" s="328">
        <v>409.31665692849992</v>
      </c>
      <c r="G32" s="328">
        <v>278.37298431250008</v>
      </c>
      <c r="H32" s="328">
        <v>361.31665692849992</v>
      </c>
      <c r="I32" s="346">
        <v>375.31665692849992</v>
      </c>
      <c r="J32" s="346">
        <v>217.37298431250005</v>
      </c>
      <c r="K32" s="346">
        <v>414</v>
      </c>
      <c r="L32" s="313">
        <v>301.0809863474999</v>
      </c>
    </row>
    <row r="33" spans="1:12" x14ac:dyDescent="0.2">
      <c r="A33" s="90"/>
      <c r="B33" s="81" t="s">
        <v>44</v>
      </c>
      <c r="C33" s="91">
        <v>704</v>
      </c>
      <c r="D33" s="294"/>
      <c r="E33" s="271" t="str">
        <f t="shared" si="1"/>
        <v>$46,401 - $52,400</v>
      </c>
      <c r="F33" s="328">
        <v>451.34052971199998</v>
      </c>
      <c r="G33" s="328">
        <v>300.24699531250002</v>
      </c>
      <c r="H33" s="328">
        <v>403.34052971199998</v>
      </c>
      <c r="I33" s="346">
        <v>417.34052971199998</v>
      </c>
      <c r="J33" s="346">
        <v>239.24699531250002</v>
      </c>
      <c r="K33" s="346">
        <v>414</v>
      </c>
      <c r="L33" s="313">
        <v>335.00560452749988</v>
      </c>
    </row>
    <row r="34" spans="1:12" x14ac:dyDescent="0.2">
      <c r="A34" s="90"/>
      <c r="B34" s="81" t="s">
        <v>45</v>
      </c>
      <c r="C34" s="91">
        <v>763</v>
      </c>
      <c r="D34" s="294"/>
      <c r="E34" s="271" t="str">
        <f t="shared" si="1"/>
        <v>$52,401 - $60,400</v>
      </c>
      <c r="F34" s="328">
        <v>523.79548278700008</v>
      </c>
      <c r="G34" s="328">
        <v>343.99501731250001</v>
      </c>
      <c r="H34" s="328">
        <v>475.79548278700003</v>
      </c>
      <c r="I34" s="346">
        <v>489.79548278700003</v>
      </c>
      <c r="J34" s="346">
        <v>282.99501731250001</v>
      </c>
      <c r="K34" s="346">
        <v>414</v>
      </c>
      <c r="L34" s="313">
        <v>395.78721209999986</v>
      </c>
    </row>
    <row r="35" spans="1:12" x14ac:dyDescent="0.2">
      <c r="A35" s="90"/>
      <c r="B35" s="81" t="s">
        <v>46</v>
      </c>
      <c r="C35" s="91">
        <v>851</v>
      </c>
      <c r="D35" s="294"/>
      <c r="E35" s="271" t="str">
        <f t="shared" si="1"/>
        <v>$60,401 - $72,900</v>
      </c>
      <c r="F35" s="328">
        <v>620.8851199075001</v>
      </c>
      <c r="G35" s="328">
        <v>404.14854756250003</v>
      </c>
      <c r="H35" s="328">
        <v>572.8851199075001</v>
      </c>
      <c r="I35" s="346">
        <v>586.8851199075001</v>
      </c>
      <c r="J35" s="346">
        <v>343.14854756250003</v>
      </c>
      <c r="K35" s="346">
        <v>414</v>
      </c>
      <c r="L35" s="313">
        <v>477.7717060349998</v>
      </c>
    </row>
    <row r="36" spans="1:12" x14ac:dyDescent="0.2">
      <c r="A36" s="90"/>
      <c r="B36" s="81" t="s">
        <v>47</v>
      </c>
      <c r="C36" s="91">
        <v>752</v>
      </c>
      <c r="D36" s="294"/>
      <c r="E36" s="271" t="str">
        <f t="shared" si="1"/>
        <v>$72,901 - $85,400</v>
      </c>
      <c r="F36" s="328">
        <v>668.70538893699984</v>
      </c>
      <c r="G36" s="328">
        <v>436.95956406250002</v>
      </c>
      <c r="H36" s="328">
        <v>620.70538893699984</v>
      </c>
      <c r="I36" s="346">
        <v>634.70538893699984</v>
      </c>
      <c r="J36" s="346">
        <v>375.95956406250002</v>
      </c>
      <c r="K36" s="346">
        <v>414</v>
      </c>
      <c r="L36" s="313">
        <v>517.35042724499988</v>
      </c>
    </row>
    <row r="37" spans="1:12" x14ac:dyDescent="0.2">
      <c r="A37" s="90"/>
      <c r="B37" s="81" t="s">
        <v>48</v>
      </c>
      <c r="C37" s="91">
        <v>538</v>
      </c>
      <c r="D37" s="294"/>
      <c r="E37" s="271" t="str">
        <f t="shared" si="1"/>
        <v>$85,401 - $110,400</v>
      </c>
      <c r="F37" s="328">
        <v>791.87880916450001</v>
      </c>
      <c r="G37" s="328">
        <v>529.92411081249998</v>
      </c>
      <c r="H37" s="328">
        <v>743.87880916450001</v>
      </c>
      <c r="I37" s="346">
        <v>757.87880916450001</v>
      </c>
      <c r="J37" s="346">
        <v>468.92411081250003</v>
      </c>
      <c r="K37" s="346">
        <v>414</v>
      </c>
      <c r="L37" s="313">
        <v>620.53780754249976</v>
      </c>
    </row>
    <row r="38" spans="1:12" ht="13.5" thickBot="1" x14ac:dyDescent="0.25">
      <c r="A38" s="98"/>
      <c r="B38" s="94" t="s">
        <v>49</v>
      </c>
      <c r="C38" s="95">
        <v>802</v>
      </c>
      <c r="D38" s="294"/>
      <c r="E38" s="271" t="str">
        <f t="shared" si="1"/>
        <v>$110,401 - $135,400</v>
      </c>
      <c r="F38" s="328">
        <v>961.42339935999996</v>
      </c>
      <c r="G38" s="328">
        <v>650.23117131250001</v>
      </c>
      <c r="H38" s="328">
        <v>913.42339935999996</v>
      </c>
      <c r="I38" s="346">
        <v>927.42339935999996</v>
      </c>
      <c r="J38" s="346">
        <v>589.23117131250001</v>
      </c>
      <c r="K38" s="346">
        <v>414</v>
      </c>
      <c r="L38" s="313">
        <v>761.89038329249991</v>
      </c>
    </row>
    <row r="39" spans="1:12" ht="13.5" thickBot="1" x14ac:dyDescent="0.25">
      <c r="A39" s="88" t="s">
        <v>60</v>
      </c>
      <c r="B39" s="79" t="s">
        <v>43</v>
      </c>
      <c r="C39" s="89">
        <v>1556</v>
      </c>
      <c r="D39" s="294"/>
      <c r="E39" s="279" t="str">
        <f t="shared" si="1"/>
        <v>$135,401 - +</v>
      </c>
      <c r="F39" s="347">
        <v>1106.3333055099999</v>
      </c>
      <c r="G39" s="347">
        <v>743.19571806250008</v>
      </c>
      <c r="H39" s="347">
        <v>1058.3333055099999</v>
      </c>
      <c r="I39" s="314">
        <v>1072.3333055099999</v>
      </c>
      <c r="J39" s="314">
        <v>682.19571806250008</v>
      </c>
      <c r="K39" s="314">
        <v>414</v>
      </c>
      <c r="L39" s="315">
        <v>882.04007267999975</v>
      </c>
    </row>
    <row r="40" spans="1:12" ht="13.5" thickBot="1" x14ac:dyDescent="0.25">
      <c r="A40" s="90"/>
      <c r="B40" s="81" t="s">
        <v>44</v>
      </c>
      <c r="C40" s="91">
        <v>1025</v>
      </c>
      <c r="D40" s="294"/>
      <c r="E40" s="350"/>
    </row>
    <row r="41" spans="1:12" x14ac:dyDescent="0.2">
      <c r="A41" s="90"/>
      <c r="B41" s="81" t="s">
        <v>45</v>
      </c>
      <c r="C41" s="91">
        <v>1143</v>
      </c>
      <c r="D41" s="294"/>
      <c r="E41" s="448" t="s">
        <v>67</v>
      </c>
      <c r="F41" s="449"/>
      <c r="G41" s="449"/>
      <c r="H41" s="449"/>
      <c r="I41" s="449"/>
      <c r="J41" s="449"/>
      <c r="K41" s="449"/>
      <c r="L41" s="450"/>
    </row>
    <row r="42" spans="1:12" x14ac:dyDescent="0.2">
      <c r="A42" s="90"/>
      <c r="B42" s="81" t="s">
        <v>46</v>
      </c>
      <c r="C42" s="91">
        <v>1526</v>
      </c>
      <c r="D42" s="294"/>
      <c r="E42" s="100" t="s">
        <v>63</v>
      </c>
      <c r="F42" s="345" t="s">
        <v>43</v>
      </c>
      <c r="G42" s="345" t="s">
        <v>44</v>
      </c>
      <c r="H42" s="345" t="s">
        <v>45</v>
      </c>
      <c r="I42" s="345" t="s">
        <v>46</v>
      </c>
      <c r="J42" s="345" t="s">
        <v>47</v>
      </c>
      <c r="K42" s="345" t="s">
        <v>48</v>
      </c>
      <c r="L42" s="101" t="s">
        <v>49</v>
      </c>
    </row>
    <row r="43" spans="1:12" x14ac:dyDescent="0.2">
      <c r="A43" s="90"/>
      <c r="B43" s="81" t="s">
        <v>47</v>
      </c>
      <c r="C43" s="91">
        <v>1340</v>
      </c>
      <c r="D43" s="294"/>
      <c r="E43" s="271" t="str">
        <f>+E30</f>
        <v>$0 - $30,400</v>
      </c>
      <c r="F43" s="337">
        <v>235.54628424837497</v>
      </c>
      <c r="G43" s="337">
        <v>171.40843756250001</v>
      </c>
      <c r="H43" s="294">
        <v>198.54628424837497</v>
      </c>
      <c r="I43" s="346">
        <v>212.54628424837497</v>
      </c>
      <c r="J43" s="346">
        <v>124.4084375625</v>
      </c>
      <c r="K43" s="346">
        <v>349</v>
      </c>
      <c r="L43" s="313">
        <v>165.38251362749995</v>
      </c>
    </row>
    <row r="44" spans="1:12" x14ac:dyDescent="0.2">
      <c r="A44" s="90"/>
      <c r="B44" s="81" t="s">
        <v>48</v>
      </c>
      <c r="C44" s="91">
        <v>825</v>
      </c>
      <c r="D44" s="294"/>
      <c r="E44" s="271" t="str">
        <f t="shared" ref="E44:E52" si="2">+E31</f>
        <v>$30,401 - $40,400</v>
      </c>
      <c r="F44" s="337">
        <v>289.04432858299998</v>
      </c>
      <c r="G44" s="337">
        <v>194.64957425</v>
      </c>
      <c r="H44" s="294">
        <v>252.04432858299998</v>
      </c>
      <c r="I44" s="346">
        <v>266.04432858299998</v>
      </c>
      <c r="J44" s="346">
        <v>147.64957425</v>
      </c>
      <c r="K44" s="346">
        <v>349</v>
      </c>
      <c r="L44" s="313">
        <v>210.61533786749993</v>
      </c>
    </row>
    <row r="45" spans="1:12" ht="13.5" thickBot="1" x14ac:dyDescent="0.25">
      <c r="A45" s="98"/>
      <c r="B45" s="94" t="s">
        <v>49</v>
      </c>
      <c r="C45" s="95">
        <v>1416</v>
      </c>
      <c r="D45" s="294"/>
      <c r="E45" s="271" t="str">
        <f t="shared" si="2"/>
        <v>$40,401 - $46,400</v>
      </c>
      <c r="F45" s="337">
        <v>322.299869655875</v>
      </c>
      <c r="G45" s="337">
        <v>215.1564595625</v>
      </c>
      <c r="H45" s="294">
        <v>285.299869655875</v>
      </c>
      <c r="I45" s="346">
        <v>299.299869655875</v>
      </c>
      <c r="J45" s="346">
        <v>168.1564595625</v>
      </c>
      <c r="K45" s="346">
        <v>349</v>
      </c>
      <c r="L45" s="313">
        <v>237.4723272599999</v>
      </c>
    </row>
    <row r="46" spans="1:12" x14ac:dyDescent="0.2">
      <c r="A46" s="88" t="s">
        <v>61</v>
      </c>
      <c r="B46" s="79" t="s">
        <v>43</v>
      </c>
      <c r="C46" s="89">
        <v>2571</v>
      </c>
      <c r="D46" s="294"/>
      <c r="E46" s="271" t="str">
        <f t="shared" si="2"/>
        <v>$46,401 - $52,400</v>
      </c>
      <c r="F46" s="337">
        <v>349.77183836824997</v>
      </c>
      <c r="G46" s="337">
        <v>228.82771643749999</v>
      </c>
      <c r="H46" s="294">
        <v>312.77183836824997</v>
      </c>
      <c r="I46" s="346">
        <v>326.77183836824997</v>
      </c>
      <c r="J46" s="346">
        <v>181.82771643749999</v>
      </c>
      <c r="K46" s="346">
        <v>349</v>
      </c>
      <c r="L46" s="313">
        <v>261.50226513749993</v>
      </c>
    </row>
    <row r="47" spans="1:12" x14ac:dyDescent="0.2">
      <c r="A47" s="90"/>
      <c r="B47" s="81" t="s">
        <v>44</v>
      </c>
      <c r="C47" s="91">
        <v>1699</v>
      </c>
      <c r="D47" s="294"/>
      <c r="E47" s="271" t="str">
        <f t="shared" si="2"/>
        <v>$52,401 - $60,400</v>
      </c>
      <c r="F47" s="337">
        <v>410.49934815349997</v>
      </c>
      <c r="G47" s="337">
        <v>258.9044815625</v>
      </c>
      <c r="H47" s="294">
        <v>373.49934815349997</v>
      </c>
      <c r="I47" s="346">
        <v>387.49934815349997</v>
      </c>
      <c r="J47" s="346">
        <v>211.90448156250002</v>
      </c>
      <c r="K47" s="346">
        <v>349</v>
      </c>
      <c r="L47" s="313">
        <v>310.97566664999988</v>
      </c>
    </row>
    <row r="48" spans="1:12" x14ac:dyDescent="0.2">
      <c r="A48" s="92"/>
      <c r="B48" s="81" t="s">
        <v>45</v>
      </c>
      <c r="C48" s="91">
        <v>1849</v>
      </c>
      <c r="D48" s="294"/>
      <c r="E48" s="271" t="str">
        <f t="shared" si="2"/>
        <v>$60,401 - $72,900</v>
      </c>
      <c r="F48" s="337">
        <v>488.57757502024998</v>
      </c>
      <c r="G48" s="337">
        <v>305.38675493750003</v>
      </c>
      <c r="H48" s="294">
        <v>451.57757502024998</v>
      </c>
      <c r="I48" s="346">
        <v>465.57757502024998</v>
      </c>
      <c r="J48" s="346">
        <v>258.38675493750003</v>
      </c>
      <c r="K48" s="346">
        <v>349</v>
      </c>
      <c r="L48" s="313">
        <v>377.41137725249985</v>
      </c>
    </row>
    <row r="49" spans="1:12" x14ac:dyDescent="0.2">
      <c r="A49" s="92"/>
      <c r="B49" s="81" t="s">
        <v>46</v>
      </c>
      <c r="C49" s="91">
        <v>1827</v>
      </c>
      <c r="D49" s="294"/>
      <c r="E49" s="271" t="str">
        <f t="shared" si="2"/>
        <v>$72,901 - $85,400</v>
      </c>
      <c r="F49" s="337">
        <v>546.41329862525004</v>
      </c>
      <c r="G49" s="337">
        <v>346.40052556250004</v>
      </c>
      <c r="H49" s="294">
        <v>509.41329862525004</v>
      </c>
      <c r="I49" s="346">
        <v>523.41329862525004</v>
      </c>
      <c r="J49" s="346">
        <v>299.40052556250004</v>
      </c>
      <c r="K49" s="346">
        <v>349</v>
      </c>
      <c r="L49" s="313">
        <v>425.4712530074998</v>
      </c>
    </row>
    <row r="50" spans="1:12" x14ac:dyDescent="0.2">
      <c r="A50" s="92"/>
      <c r="B50" s="81" t="s">
        <v>47</v>
      </c>
      <c r="C50" s="91">
        <v>1603</v>
      </c>
      <c r="D50" s="294"/>
      <c r="E50" s="271" t="str">
        <f t="shared" si="2"/>
        <v>$85,401 - $110,400</v>
      </c>
      <c r="F50" s="337">
        <v>682.32724909699994</v>
      </c>
      <c r="G50" s="337">
        <v>450.30207781250004</v>
      </c>
      <c r="H50" s="294">
        <v>645.32724909699994</v>
      </c>
      <c r="I50" s="346">
        <v>659.32724909699994</v>
      </c>
      <c r="J50" s="346">
        <v>403.30207781250004</v>
      </c>
      <c r="K50" s="346">
        <v>349</v>
      </c>
      <c r="L50" s="313">
        <v>538.55331360749983</v>
      </c>
    </row>
    <row r="51" spans="1:12" x14ac:dyDescent="0.2">
      <c r="A51" s="92"/>
      <c r="B51" s="81" t="s">
        <v>48</v>
      </c>
      <c r="C51" s="91">
        <v>1128</v>
      </c>
      <c r="D51" s="294"/>
      <c r="E51" s="271" t="str">
        <f t="shared" si="2"/>
        <v>$110,401 - $135,400</v>
      </c>
      <c r="F51" s="337">
        <v>852.94263373174988</v>
      </c>
      <c r="G51" s="337">
        <v>570.60913831250002</v>
      </c>
      <c r="H51" s="294">
        <v>815.94263373174988</v>
      </c>
      <c r="I51" s="346">
        <v>829.94263373174988</v>
      </c>
      <c r="J51" s="346">
        <v>523.60913831250002</v>
      </c>
      <c r="K51" s="346">
        <v>349</v>
      </c>
      <c r="L51" s="313">
        <v>681.31941511499974</v>
      </c>
    </row>
    <row r="52" spans="1:12" ht="13.5" thickBot="1" x14ac:dyDescent="0.25">
      <c r="A52" s="93"/>
      <c r="B52" s="94" t="s">
        <v>49</v>
      </c>
      <c r="C52" s="95">
        <v>1638</v>
      </c>
      <c r="D52" s="294"/>
      <c r="E52" s="279" t="str">
        <f t="shared" si="2"/>
        <v>$135,401 - +</v>
      </c>
      <c r="F52" s="348">
        <v>980.18122566275008</v>
      </c>
      <c r="G52" s="348">
        <v>663.57368506250009</v>
      </c>
      <c r="H52" s="349">
        <v>943.18122566275008</v>
      </c>
      <c r="I52" s="314">
        <v>957.18122566275008</v>
      </c>
      <c r="J52" s="314">
        <v>616.57368506250009</v>
      </c>
      <c r="K52" s="314">
        <v>349</v>
      </c>
      <c r="L52" s="315">
        <v>788.74737268499962</v>
      </c>
    </row>
    <row r="53" spans="1:12" ht="13.5" thickBot="1" x14ac:dyDescent="0.25"/>
    <row r="54" spans="1:12" x14ac:dyDescent="0.2">
      <c r="E54" s="448" t="s">
        <v>99</v>
      </c>
      <c r="F54" s="449"/>
      <c r="G54" s="449"/>
      <c r="H54" s="449"/>
      <c r="I54" s="449"/>
      <c r="J54" s="449"/>
      <c r="K54" s="449"/>
      <c r="L54" s="450"/>
    </row>
    <row r="55" spans="1:12" x14ac:dyDescent="0.2">
      <c r="E55" s="100" t="s">
        <v>63</v>
      </c>
      <c r="F55" s="345" t="s">
        <v>43</v>
      </c>
      <c r="G55" s="345" t="s">
        <v>44</v>
      </c>
      <c r="H55" s="345" t="s">
        <v>45</v>
      </c>
      <c r="I55" s="345" t="s">
        <v>46</v>
      </c>
      <c r="J55" s="345" t="s">
        <v>47</v>
      </c>
      <c r="K55" s="345" t="s">
        <v>48</v>
      </c>
      <c r="L55" s="101" t="s">
        <v>49</v>
      </c>
    </row>
    <row r="56" spans="1:12" x14ac:dyDescent="0.2">
      <c r="A56" s="293"/>
      <c r="C56"/>
      <c r="E56" s="271" t="str">
        <f>+E43</f>
        <v>$0 - $30,400</v>
      </c>
      <c r="F56" s="328">
        <v>654.1851282545</v>
      </c>
      <c r="G56" s="328">
        <v>554.32083112500004</v>
      </c>
      <c r="H56" s="328">
        <v>587.1851282545</v>
      </c>
      <c r="I56" s="346">
        <v>620.1851282545</v>
      </c>
      <c r="J56" s="346">
        <v>493.32083112500004</v>
      </c>
      <c r="K56" s="346">
        <v>750</v>
      </c>
      <c r="L56" s="313">
        <v>560.20181210999999</v>
      </c>
    </row>
    <row r="57" spans="1:12" x14ac:dyDescent="0.2">
      <c r="E57" s="271" t="str">
        <f t="shared" ref="E57:E65" si="3">+E44</f>
        <v>$30,401 - $40,400</v>
      </c>
      <c r="F57" s="328">
        <v>725.19098226799997</v>
      </c>
      <c r="G57" s="328">
        <v>591.23322468750007</v>
      </c>
      <c r="H57" s="328">
        <v>658.19098226799997</v>
      </c>
      <c r="I57" s="346">
        <v>691.19098226799997</v>
      </c>
      <c r="J57" s="346">
        <v>530.23322468750007</v>
      </c>
      <c r="K57" s="346">
        <v>750</v>
      </c>
      <c r="L57" s="313">
        <v>619.56989392499986</v>
      </c>
    </row>
    <row r="58" spans="1:12" x14ac:dyDescent="0.2">
      <c r="E58" s="271" t="str">
        <f t="shared" si="3"/>
        <v>$40,401 - $46,400</v>
      </c>
      <c r="F58" s="328">
        <v>764.31665692849992</v>
      </c>
      <c r="G58" s="328">
        <v>610.37298431250008</v>
      </c>
      <c r="H58" s="328">
        <v>697.31665692849992</v>
      </c>
      <c r="I58" s="346">
        <v>730.31665692849992</v>
      </c>
      <c r="J58" s="346">
        <v>549.37298431250008</v>
      </c>
      <c r="K58" s="346">
        <v>750</v>
      </c>
      <c r="L58" s="313">
        <v>652.0809863474999</v>
      </c>
    </row>
    <row r="59" spans="1:12" x14ac:dyDescent="0.2">
      <c r="E59" s="271" t="str">
        <f t="shared" si="3"/>
        <v>$46,401 - $52,400</v>
      </c>
      <c r="F59" s="328">
        <v>806.34052971200003</v>
      </c>
      <c r="G59" s="328">
        <v>632.24699531250008</v>
      </c>
      <c r="H59" s="328">
        <v>739.34052971200003</v>
      </c>
      <c r="I59" s="346">
        <v>772.34052971200003</v>
      </c>
      <c r="J59" s="346">
        <v>571.24699531250008</v>
      </c>
      <c r="K59" s="346">
        <v>750</v>
      </c>
      <c r="L59" s="313">
        <v>686.00560452749983</v>
      </c>
    </row>
    <row r="60" spans="1:12" x14ac:dyDescent="0.2">
      <c r="E60" s="271" t="str">
        <f t="shared" si="3"/>
        <v>$52,401 - $60,400</v>
      </c>
      <c r="F60" s="328">
        <v>878.79548278700008</v>
      </c>
      <c r="G60" s="328">
        <v>675.99501731250007</v>
      </c>
      <c r="H60" s="328">
        <v>811.79548278700008</v>
      </c>
      <c r="I60" s="346">
        <v>844.79548278700008</v>
      </c>
      <c r="J60" s="346">
        <v>614.99501731250007</v>
      </c>
      <c r="K60" s="346">
        <v>750</v>
      </c>
      <c r="L60" s="313">
        <v>746.78721209999981</v>
      </c>
    </row>
    <row r="61" spans="1:12" x14ac:dyDescent="0.2">
      <c r="E61" s="271" t="str">
        <f t="shared" si="3"/>
        <v>$60,401 - $72,900</v>
      </c>
      <c r="F61" s="328">
        <v>975.8851199075001</v>
      </c>
      <c r="G61" s="328">
        <v>736.14854756249997</v>
      </c>
      <c r="H61" s="328">
        <v>908.8851199075001</v>
      </c>
      <c r="I61" s="346">
        <v>941.8851199075001</v>
      </c>
      <c r="J61" s="346">
        <v>675.14854756249997</v>
      </c>
      <c r="K61" s="346">
        <v>750</v>
      </c>
      <c r="L61" s="313">
        <v>828.77170603499985</v>
      </c>
    </row>
    <row r="62" spans="1:12" x14ac:dyDescent="0.2">
      <c r="E62" s="271" t="str">
        <f t="shared" si="3"/>
        <v>$72,901 - $85,400</v>
      </c>
      <c r="F62" s="328">
        <v>1023.7053889369998</v>
      </c>
      <c r="G62" s="328">
        <v>768.95956406250002</v>
      </c>
      <c r="H62" s="328">
        <v>956.70538893699984</v>
      </c>
      <c r="I62" s="346">
        <v>989.70538893699984</v>
      </c>
      <c r="J62" s="346">
        <v>707.95956406250002</v>
      </c>
      <c r="K62" s="346">
        <v>750</v>
      </c>
      <c r="L62" s="313">
        <v>868.35042724499988</v>
      </c>
    </row>
    <row r="63" spans="1:12" x14ac:dyDescent="0.2">
      <c r="E63" s="271" t="str">
        <f t="shared" si="3"/>
        <v>$85,401 - $110,400</v>
      </c>
      <c r="F63" s="328">
        <v>1146.8788091645001</v>
      </c>
      <c r="G63" s="328">
        <v>861.92411081249998</v>
      </c>
      <c r="H63" s="328">
        <v>1079.8788091645001</v>
      </c>
      <c r="I63" s="346">
        <v>1112.8788091645001</v>
      </c>
      <c r="J63" s="346">
        <v>800.92411081249998</v>
      </c>
      <c r="K63" s="346">
        <v>750</v>
      </c>
      <c r="L63" s="313">
        <v>971.53780754249976</v>
      </c>
    </row>
    <row r="64" spans="1:12" x14ac:dyDescent="0.2">
      <c r="E64" s="271" t="str">
        <f t="shared" si="3"/>
        <v>$110,401 - $135,400</v>
      </c>
      <c r="F64" s="328">
        <v>1316.4233993600001</v>
      </c>
      <c r="G64" s="328">
        <v>982.23117131250001</v>
      </c>
      <c r="H64" s="328">
        <v>1249.4233993600001</v>
      </c>
      <c r="I64" s="346">
        <v>1282.4233993600001</v>
      </c>
      <c r="J64" s="346">
        <v>921.23117131250001</v>
      </c>
      <c r="K64" s="346">
        <v>750</v>
      </c>
      <c r="L64" s="313">
        <v>1112.8903832924998</v>
      </c>
    </row>
    <row r="65" spans="5:12" ht="13.5" thickBot="1" x14ac:dyDescent="0.25">
      <c r="E65" s="279" t="str">
        <f t="shared" si="3"/>
        <v>$135,401 - +</v>
      </c>
      <c r="F65" s="347">
        <v>1461.3333055099999</v>
      </c>
      <c r="G65" s="347">
        <v>1075.1957180625</v>
      </c>
      <c r="H65" s="347">
        <v>1394.3333055099999</v>
      </c>
      <c r="I65" s="314">
        <v>1427.3333055099999</v>
      </c>
      <c r="J65" s="314">
        <v>1014.1957180625001</v>
      </c>
      <c r="K65" s="314">
        <v>750</v>
      </c>
      <c r="L65" s="315">
        <v>1233.0400726799999</v>
      </c>
    </row>
  </sheetData>
  <mergeCells count="6">
    <mergeCell ref="E54:L54"/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abSelected="1" zoomScaleNormal="100" workbookViewId="0">
      <selection activeCell="A37" sqref="A37"/>
    </sheetView>
  </sheetViews>
  <sheetFormatPr defaultColWidth="9.28515625" defaultRowHeight="12" x14ac:dyDescent="0.2"/>
  <cols>
    <col min="1" max="1" width="22.42578125" style="3" customWidth="1"/>
    <col min="2" max="2" width="18" style="4" customWidth="1"/>
    <col min="3" max="3" width="9" style="2" customWidth="1"/>
    <col min="4" max="4" width="8.5703125" style="2" customWidth="1"/>
    <col min="5" max="5" width="9.28515625" style="4"/>
    <col min="6" max="6" width="10" style="7" customWidth="1"/>
    <col min="7" max="8" width="10" style="2" customWidth="1"/>
    <col min="9" max="9" width="9.28515625" style="4"/>
    <col min="10" max="12" width="10" style="4" customWidth="1"/>
    <col min="13" max="13" width="9.42578125" style="1" customWidth="1"/>
    <col min="14" max="14" width="10.140625" style="1" customWidth="1"/>
    <col min="15" max="16384" width="9.28515625" style="1"/>
  </cols>
  <sheetData>
    <row r="1" spans="1:14" s="66" customFormat="1" ht="14.25" customHeight="1" thickBot="1" x14ac:dyDescent="0.25">
      <c r="A1" s="291"/>
      <c r="B1" s="292"/>
      <c r="C1" s="107"/>
      <c r="D1" s="104"/>
      <c r="E1" s="377" t="s">
        <v>43</v>
      </c>
      <c r="F1" s="378"/>
      <c r="G1" s="145"/>
      <c r="H1" s="145"/>
      <c r="I1" s="379" t="s">
        <v>44</v>
      </c>
      <c r="J1" s="380"/>
      <c r="K1" s="146"/>
      <c r="L1" s="146"/>
      <c r="M1" s="379" t="s">
        <v>45</v>
      </c>
      <c r="N1" s="380"/>
    </row>
    <row r="2" spans="1:14" s="66" customFormat="1" ht="14.25" customHeight="1" thickBot="1" x14ac:dyDescent="0.25">
      <c r="A2" s="8" t="s">
        <v>0</v>
      </c>
      <c r="B2" s="288" t="s">
        <v>83</v>
      </c>
      <c r="C2" s="120" t="s">
        <v>3</v>
      </c>
      <c r="D2" s="102" t="s">
        <v>36</v>
      </c>
      <c r="E2" s="77" t="s">
        <v>4</v>
      </c>
      <c r="F2" s="97" t="s">
        <v>5</v>
      </c>
      <c r="G2" s="148" t="s">
        <v>3</v>
      </c>
      <c r="H2" s="102" t="s">
        <v>36</v>
      </c>
      <c r="I2" s="96" t="s">
        <v>4</v>
      </c>
      <c r="J2" s="97" t="s">
        <v>5</v>
      </c>
      <c r="K2" s="148" t="s">
        <v>3</v>
      </c>
      <c r="L2" s="102" t="s">
        <v>36</v>
      </c>
      <c r="M2" s="96" t="s">
        <v>4</v>
      </c>
      <c r="N2" s="97" t="s">
        <v>5</v>
      </c>
    </row>
    <row r="3" spans="1:14" s="66" customFormat="1" x14ac:dyDescent="0.2">
      <c r="A3" s="69"/>
      <c r="B3" s="46" t="str">
        <f>+'Active State PPB A'!B3</f>
        <v>$0 - $30,400</v>
      </c>
      <c r="C3" s="168">
        <f>'Agency Health Rates Ref Table'!C4</f>
        <v>767</v>
      </c>
      <c r="D3" s="169">
        <f>'Agency Health Rates Ref Table'!$C$3</f>
        <v>12</v>
      </c>
      <c r="E3" s="170">
        <f>'Agency Health Rates Ref Table'!F4</f>
        <v>124.86526384062499</v>
      </c>
      <c r="F3" s="171">
        <f t="shared" ref="F3:F12" si="0">SUM(C3:E3)</f>
        <v>903.86526384062495</v>
      </c>
      <c r="G3" s="172">
        <f>+'Agency Health Rates Ref Table'!C$8</f>
        <v>672</v>
      </c>
      <c r="H3" s="173">
        <f>'Agency Health Rates Ref Table'!$C$3</f>
        <v>12</v>
      </c>
      <c r="I3" s="170">
        <f>'Agency Health Rates Ref Table'!G4</f>
        <v>61.378320000000009</v>
      </c>
      <c r="J3" s="171">
        <f t="shared" ref="J3:J34" si="1">SUM(G3:I3)</f>
        <v>745.37832000000003</v>
      </c>
      <c r="K3" s="172">
        <f>+'Agency Health Rates Ref Table'!C$12</f>
        <v>736</v>
      </c>
      <c r="L3" s="169">
        <f>'Agency Health Rates Ref Table'!$C$3</f>
        <v>12</v>
      </c>
      <c r="M3" s="170">
        <f>'Agency Health Rates Ref Table'!H4</f>
        <v>79.865263840624991</v>
      </c>
      <c r="N3" s="171">
        <f t="shared" ref="N3:N12" si="2">SUM(K3:M3)</f>
        <v>827.86526384062495</v>
      </c>
    </row>
    <row r="4" spans="1:14" s="66" customFormat="1" x14ac:dyDescent="0.2">
      <c r="A4" s="60" t="s">
        <v>40</v>
      </c>
      <c r="B4" s="47" t="str">
        <f>+'Active State PPB A'!B4</f>
        <v>$30,401 - $40,400</v>
      </c>
      <c r="C4" s="168">
        <f>'Agency Health Rates Ref Table'!C4</f>
        <v>767</v>
      </c>
      <c r="D4" s="169">
        <f>'Agency Health Rates Ref Table'!C3</f>
        <v>12</v>
      </c>
      <c r="E4" s="151">
        <f>'Agency Health Rates Ref Table'!F5</f>
        <v>149.11462074999997</v>
      </c>
      <c r="F4" s="174">
        <f t="shared" si="0"/>
        <v>928.11462074999997</v>
      </c>
      <c r="G4" s="175">
        <f>+'Agency Health Rates Ref Table'!C$8</f>
        <v>672</v>
      </c>
      <c r="H4" s="169">
        <f>'Agency Health Rates Ref Table'!$C$3</f>
        <v>12</v>
      </c>
      <c r="I4" s="151">
        <f>'Agency Health Rates Ref Table'!G5</f>
        <v>69.339000000000013</v>
      </c>
      <c r="J4" s="174">
        <f t="shared" si="1"/>
        <v>753.33900000000006</v>
      </c>
      <c r="K4" s="175">
        <f>+'Agency Health Rates Ref Table'!C$12</f>
        <v>736</v>
      </c>
      <c r="L4" s="169">
        <f>'Agency Health Rates Ref Table'!$C$3</f>
        <v>12</v>
      </c>
      <c r="M4" s="151">
        <f>'Agency Health Rates Ref Table'!H5</f>
        <v>104.11462074999999</v>
      </c>
      <c r="N4" s="174">
        <f t="shared" si="2"/>
        <v>852.11462074999997</v>
      </c>
    </row>
    <row r="5" spans="1:14" s="66" customFormat="1" x14ac:dyDescent="0.2">
      <c r="A5" s="60" t="s">
        <v>39</v>
      </c>
      <c r="B5" s="47" t="str">
        <f>+'Active State PPB A'!B5</f>
        <v>$40,401 - $46,400</v>
      </c>
      <c r="C5" s="168">
        <f>'Agency Health Rates Ref Table'!C4</f>
        <v>767</v>
      </c>
      <c r="D5" s="169">
        <f>'Agency Health Rates Ref Table'!C3</f>
        <v>12</v>
      </c>
      <c r="E5" s="151">
        <f>'Agency Health Rates Ref Table'!F6</f>
        <v>159.09965006562499</v>
      </c>
      <c r="F5" s="174">
        <f t="shared" si="0"/>
        <v>938.09965006562493</v>
      </c>
      <c r="G5" s="175">
        <f>+'Agency Health Rates Ref Table'!C$8</f>
        <v>672</v>
      </c>
      <c r="H5" s="169">
        <f>'Agency Health Rates Ref Table'!$C$3</f>
        <v>12</v>
      </c>
      <c r="I5" s="151">
        <f>'Agency Health Rates Ref Table'!G6</f>
        <v>73.319340000000011</v>
      </c>
      <c r="J5" s="174">
        <f t="shared" si="1"/>
        <v>757.31934000000001</v>
      </c>
      <c r="K5" s="175">
        <f>+'Agency Health Rates Ref Table'!C$12</f>
        <v>736</v>
      </c>
      <c r="L5" s="169">
        <f>'Agency Health Rates Ref Table'!$C$3</f>
        <v>12</v>
      </c>
      <c r="M5" s="151">
        <f>'Agency Health Rates Ref Table'!H6</f>
        <v>114.09965006562497</v>
      </c>
      <c r="N5" s="174">
        <f t="shared" si="2"/>
        <v>862.09965006562493</v>
      </c>
    </row>
    <row r="6" spans="1:14" s="66" customFormat="1" x14ac:dyDescent="0.2">
      <c r="A6" s="60"/>
      <c r="B6" s="47" t="str">
        <f>+'Active State PPB A'!B6</f>
        <v>$46,401 - $52,400</v>
      </c>
      <c r="C6" s="168">
        <f>'Agency Health Rates Ref Table'!C4</f>
        <v>767</v>
      </c>
      <c r="D6" s="169">
        <f>'Agency Health Rates Ref Table'!C3</f>
        <v>12</v>
      </c>
      <c r="E6" s="151">
        <f>'Agency Health Rates Ref Table'!F7</f>
        <v>167.65824662187498</v>
      </c>
      <c r="F6" s="174">
        <f t="shared" si="0"/>
        <v>946.65824662187492</v>
      </c>
      <c r="G6" s="175">
        <f>+'Agency Health Rates Ref Table'!C$8</f>
        <v>672</v>
      </c>
      <c r="H6" s="169">
        <f>'Agency Health Rates Ref Table'!$C$3</f>
        <v>12</v>
      </c>
      <c r="I6" s="151">
        <f>'Agency Health Rates Ref Table'!G7</f>
        <v>75.97290000000001</v>
      </c>
      <c r="J6" s="174">
        <f t="shared" si="1"/>
        <v>759.97289999999998</v>
      </c>
      <c r="K6" s="175">
        <f>+'Agency Health Rates Ref Table'!C$12</f>
        <v>736</v>
      </c>
      <c r="L6" s="169">
        <f>'Agency Health Rates Ref Table'!$C$3</f>
        <v>12</v>
      </c>
      <c r="M6" s="151">
        <f>'Agency Health Rates Ref Table'!H7</f>
        <v>122.65824662187498</v>
      </c>
      <c r="N6" s="174">
        <f t="shared" si="2"/>
        <v>870.65824662187492</v>
      </c>
    </row>
    <row r="7" spans="1:14" s="66" customFormat="1" x14ac:dyDescent="0.2">
      <c r="A7" s="60"/>
      <c r="B7" s="47" t="str">
        <f>+'Active State PPB A'!B7</f>
        <v>$52,401 - $60,400</v>
      </c>
      <c r="C7" s="168">
        <f>'Agency Health Rates Ref Table'!C4</f>
        <v>767</v>
      </c>
      <c r="D7" s="169">
        <f>'Agency Health Rates Ref Table'!C3</f>
        <v>12</v>
      </c>
      <c r="E7" s="151">
        <f>'Agency Health Rates Ref Table'!F8</f>
        <v>189.05473801249997</v>
      </c>
      <c r="F7" s="174">
        <f t="shared" si="0"/>
        <v>968.05473801249991</v>
      </c>
      <c r="G7" s="175">
        <f>+'Agency Health Rates Ref Table'!C$8</f>
        <v>672</v>
      </c>
      <c r="H7" s="169">
        <f>'Agency Health Rates Ref Table'!$C$3</f>
        <v>12</v>
      </c>
      <c r="I7" s="151">
        <f>'Agency Health Rates Ref Table'!G8</f>
        <v>83.933580000000006</v>
      </c>
      <c r="J7" s="174">
        <f t="shared" si="1"/>
        <v>767.93358000000001</v>
      </c>
      <c r="K7" s="175">
        <f>+'Agency Health Rates Ref Table'!C$12</f>
        <v>736</v>
      </c>
      <c r="L7" s="169">
        <f>'Agency Health Rates Ref Table'!$C$3</f>
        <v>12</v>
      </c>
      <c r="M7" s="151">
        <f>'Agency Health Rates Ref Table'!H8</f>
        <v>144.05473801249997</v>
      </c>
      <c r="N7" s="174">
        <f t="shared" si="2"/>
        <v>892.05473801249991</v>
      </c>
    </row>
    <row r="8" spans="1:14" s="66" customFormat="1" x14ac:dyDescent="0.2">
      <c r="A8" s="60"/>
      <c r="B8" s="47" t="str">
        <f>+'Active State PPB A'!B8</f>
        <v>$60,401 - $72,900</v>
      </c>
      <c r="C8" s="168">
        <f>'Agency Health Rates Ref Table'!C4</f>
        <v>767</v>
      </c>
      <c r="D8" s="169">
        <f>'Agency Health Rates Ref Table'!C3</f>
        <v>12</v>
      </c>
      <c r="E8" s="151">
        <f>'Agency Health Rates Ref Table'!F9</f>
        <v>221.86269147812496</v>
      </c>
      <c r="F8" s="174">
        <f t="shared" si="0"/>
        <v>1000.8626914781249</v>
      </c>
      <c r="G8" s="175">
        <f>+'Agency Health Rates Ref Table'!C$8</f>
        <v>672</v>
      </c>
      <c r="H8" s="169">
        <f>'Agency Health Rates Ref Table'!$C$3</f>
        <v>12</v>
      </c>
      <c r="I8" s="151">
        <f>'Agency Health Rates Ref Table'!G9</f>
        <v>97.201380000000029</v>
      </c>
      <c r="J8" s="174">
        <f t="shared" si="1"/>
        <v>781.20137999999997</v>
      </c>
      <c r="K8" s="175">
        <f>+'Agency Health Rates Ref Table'!C$12</f>
        <v>736</v>
      </c>
      <c r="L8" s="169">
        <f>'Agency Health Rates Ref Table'!$C$3</f>
        <v>12</v>
      </c>
      <c r="M8" s="151">
        <f>'Agency Health Rates Ref Table'!H9</f>
        <v>176.86269147812496</v>
      </c>
      <c r="N8" s="174">
        <f t="shared" si="2"/>
        <v>924.86269147812493</v>
      </c>
    </row>
    <row r="9" spans="1:14" s="66" customFormat="1" x14ac:dyDescent="0.2">
      <c r="A9" s="60"/>
      <c r="B9" s="47" t="str">
        <f>+'Active State PPB A'!B9</f>
        <v>$72,901 - $85,400</v>
      </c>
      <c r="C9" s="168">
        <f>'Agency Health Rates Ref Table'!C4</f>
        <v>767</v>
      </c>
      <c r="D9" s="169">
        <f>'Agency Health Rates Ref Table'!C3</f>
        <v>12</v>
      </c>
      <c r="E9" s="151">
        <f>'Agency Health Rates Ref Table'!F10</f>
        <v>241.83275010937496</v>
      </c>
      <c r="F9" s="174">
        <f t="shared" si="0"/>
        <v>1020.832750109375</v>
      </c>
      <c r="G9" s="175">
        <f>+'Agency Health Rates Ref Table'!C$8</f>
        <v>672</v>
      </c>
      <c r="H9" s="169">
        <f>'Agency Health Rates Ref Table'!$C$3</f>
        <v>12</v>
      </c>
      <c r="I9" s="151">
        <f>'Agency Health Rates Ref Table'!G10</f>
        <v>106.48884</v>
      </c>
      <c r="J9" s="174">
        <f t="shared" si="1"/>
        <v>790.48883999999998</v>
      </c>
      <c r="K9" s="175">
        <f>+'Agency Health Rates Ref Table'!C$12</f>
        <v>736</v>
      </c>
      <c r="L9" s="169">
        <f>'Agency Health Rates Ref Table'!$C$3</f>
        <v>12</v>
      </c>
      <c r="M9" s="151">
        <f>'Agency Health Rates Ref Table'!H10</f>
        <v>196.83275010937496</v>
      </c>
      <c r="N9" s="174">
        <f t="shared" si="2"/>
        <v>944.83275010937496</v>
      </c>
    </row>
    <row r="10" spans="1:14" s="66" customFormat="1" x14ac:dyDescent="0.2">
      <c r="A10" s="69"/>
      <c r="B10" s="47" t="str">
        <f>+'Active State PPB A'!B10</f>
        <v>$85,401 - $110,400</v>
      </c>
      <c r="C10" s="168">
        <f>'Agency Health Rates Ref Table'!C4</f>
        <v>767</v>
      </c>
      <c r="D10" s="169">
        <f>'Agency Health Rates Ref Table'!C3</f>
        <v>12</v>
      </c>
      <c r="E10" s="151">
        <f>'Agency Health Rates Ref Table'!F11</f>
        <v>283.19930013124997</v>
      </c>
      <c r="F10" s="174">
        <f t="shared" si="0"/>
        <v>1062.1993001312499</v>
      </c>
      <c r="G10" s="175">
        <f>+'Agency Health Rates Ref Table'!C$8</f>
        <v>672</v>
      </c>
      <c r="H10" s="169">
        <f>'Agency Health Rates Ref Table'!$C$3</f>
        <v>12</v>
      </c>
      <c r="I10" s="151">
        <f>'Agency Health Rates Ref Table'!G11</f>
        <v>122.41020000000002</v>
      </c>
      <c r="J10" s="174">
        <f t="shared" si="1"/>
        <v>806.41020000000003</v>
      </c>
      <c r="K10" s="175">
        <f>+'Agency Health Rates Ref Table'!C$12</f>
        <v>736</v>
      </c>
      <c r="L10" s="169">
        <f>'Agency Health Rates Ref Table'!$C$3</f>
        <v>12</v>
      </c>
      <c r="M10" s="151">
        <f>'Agency Health Rates Ref Table'!H11</f>
        <v>238.19930013124994</v>
      </c>
      <c r="N10" s="174">
        <f t="shared" si="2"/>
        <v>986.19930013124997</v>
      </c>
    </row>
    <row r="11" spans="1:14" s="66" customFormat="1" x14ac:dyDescent="0.2">
      <c r="A11" s="69"/>
      <c r="B11" s="47" t="str">
        <f>+'Active State PPB A'!B11</f>
        <v>$110,401 - $135,400</v>
      </c>
      <c r="C11" s="168">
        <f>'Agency Health Rates Ref Table'!C4</f>
        <v>767</v>
      </c>
      <c r="D11" s="169">
        <f>'Agency Health Rates Ref Table'!C3</f>
        <v>12</v>
      </c>
      <c r="E11" s="151">
        <f>'Agency Health Rates Ref Table'!F12</f>
        <v>344.53590878437495</v>
      </c>
      <c r="F11" s="174">
        <f t="shared" si="0"/>
        <v>1123.5359087843749</v>
      </c>
      <c r="G11" s="175">
        <f>+'Agency Health Rates Ref Table'!C$8</f>
        <v>672</v>
      </c>
      <c r="H11" s="169">
        <f>'Agency Health Rates Ref Table'!$C$3</f>
        <v>12</v>
      </c>
      <c r="I11" s="151">
        <f>'Agency Health Rates Ref Table'!G12</f>
        <v>171.50106000000002</v>
      </c>
      <c r="J11" s="174">
        <f t="shared" si="1"/>
        <v>855.50106000000005</v>
      </c>
      <c r="K11" s="175">
        <f>+'Agency Health Rates Ref Table'!C$12</f>
        <v>736</v>
      </c>
      <c r="L11" s="169">
        <f>'Agency Health Rates Ref Table'!$C$3</f>
        <v>12</v>
      </c>
      <c r="M11" s="151">
        <f>'Agency Health Rates Ref Table'!H12</f>
        <v>299.53590878437495</v>
      </c>
      <c r="N11" s="174">
        <f t="shared" si="2"/>
        <v>1047.5359087843749</v>
      </c>
    </row>
    <row r="12" spans="1:14" s="66" customFormat="1" ht="12.75" thickBot="1" x14ac:dyDescent="0.25">
      <c r="A12" s="72"/>
      <c r="B12" s="48" t="str">
        <f>+'Active State PPB A'!B12</f>
        <v>$135,401 - +</v>
      </c>
      <c r="C12" s="176">
        <f>'Agency Health Rates Ref Table'!C4</f>
        <v>767</v>
      </c>
      <c r="D12" s="177">
        <f>'Agency Health Rates Ref Table'!C3</f>
        <v>12</v>
      </c>
      <c r="E12" s="152">
        <f>'Agency Health Rates Ref Table'!F13</f>
        <v>387.32889156562493</v>
      </c>
      <c r="F12" s="178">
        <f t="shared" si="0"/>
        <v>1166.3288915656249</v>
      </c>
      <c r="G12" s="179">
        <f>+'Agency Health Rates Ref Table'!C$8</f>
        <v>672</v>
      </c>
      <c r="H12" s="180">
        <f>'Agency Health Rates Ref Table'!$C$3</f>
        <v>12</v>
      </c>
      <c r="I12" s="152">
        <f>'Agency Health Rates Ref Table'!G13</f>
        <v>202.01700000000002</v>
      </c>
      <c r="J12" s="178">
        <f t="shared" si="1"/>
        <v>886.01700000000005</v>
      </c>
      <c r="K12" s="179">
        <f>+'Agency Health Rates Ref Table'!C$12</f>
        <v>736</v>
      </c>
      <c r="L12" s="169">
        <f>'Agency Health Rates Ref Table'!$C$3</f>
        <v>12</v>
      </c>
      <c r="M12" s="152">
        <f>'Agency Health Rates Ref Table'!H13</f>
        <v>342.32889156562493</v>
      </c>
      <c r="N12" s="178">
        <f t="shared" si="2"/>
        <v>1090.3288915656249</v>
      </c>
    </row>
    <row r="13" spans="1:14" s="66" customFormat="1" ht="13.5" customHeight="1" thickBot="1" x14ac:dyDescent="0.25">
      <c r="A13" s="74" t="s">
        <v>6</v>
      </c>
      <c r="B13" s="289"/>
      <c r="C13" s="181"/>
      <c r="D13" s="182"/>
      <c r="E13" s="183"/>
      <c r="F13" s="184"/>
      <c r="G13" s="184"/>
      <c r="H13" s="184"/>
      <c r="I13" s="183"/>
      <c r="J13" s="184"/>
      <c r="K13" s="184"/>
      <c r="L13" s="184"/>
      <c r="M13" s="204"/>
      <c r="N13" s="205"/>
    </row>
    <row r="14" spans="1:14" s="66" customFormat="1" ht="12.75" customHeight="1" x14ac:dyDescent="0.2">
      <c r="A14" s="75"/>
      <c r="B14" s="46" t="str">
        <f>+B3</f>
        <v>$0 - $30,400</v>
      </c>
      <c r="C14" s="176">
        <f>'Agency Health Rates Ref Table'!C5</f>
        <v>971</v>
      </c>
      <c r="D14" s="169">
        <f>'Agency Health Rates Ref Table'!C3</f>
        <v>12</v>
      </c>
      <c r="E14" s="170">
        <f>'Agency Health Rates Ref Table'!F17</f>
        <v>243.07483891187499</v>
      </c>
      <c r="F14" s="171">
        <f t="shared" ref="F14:F23" si="3">SUM(C14:E14)</f>
        <v>1226.0748389118751</v>
      </c>
      <c r="G14" s="185">
        <f>+'Agency Health Rates Ref Table'!C$9</f>
        <v>882</v>
      </c>
      <c r="H14" s="173">
        <f>'Agency Health Rates Ref Table'!$C$3</f>
        <v>12</v>
      </c>
      <c r="I14" s="170">
        <f>'Agency Health Rates Ref Table'!G17</f>
        <v>95.673074999999997</v>
      </c>
      <c r="J14" s="171">
        <f t="shared" si="1"/>
        <v>989.67307500000004</v>
      </c>
      <c r="K14" s="172">
        <f>+'Agency Health Rates Ref Table'!C$13</f>
        <v>935</v>
      </c>
      <c r="L14" s="173">
        <f>'Agency Health Rates Ref Table'!$C$3</f>
        <v>12</v>
      </c>
      <c r="M14" s="170">
        <f>'Agency Health Rates Ref Table'!H17</f>
        <v>128.07483891187499</v>
      </c>
      <c r="N14" s="171">
        <f t="shared" ref="N14:N23" si="4">SUM(K14:M14)</f>
        <v>1075.0748389118751</v>
      </c>
    </row>
    <row r="15" spans="1:14" s="66" customFormat="1" x14ac:dyDescent="0.2">
      <c r="A15" s="60" t="s">
        <v>40</v>
      </c>
      <c r="B15" s="47" t="str">
        <f t="shared" ref="B15:B23" si="5">+B4</f>
        <v>$30,401 - $40,400</v>
      </c>
      <c r="C15" s="175">
        <f>'Agency Health Rates Ref Table'!C5</f>
        <v>971</v>
      </c>
      <c r="D15" s="186">
        <f>'Agency Health Rates Ref Table'!C3</f>
        <v>12</v>
      </c>
      <c r="E15" s="151">
        <f>'Agency Health Rates Ref Table'!F18</f>
        <v>277.75576060937499</v>
      </c>
      <c r="F15" s="174">
        <f t="shared" si="3"/>
        <v>1260.7557606093751</v>
      </c>
      <c r="G15" s="168">
        <f>+'Agency Health Rates Ref Table'!C$9</f>
        <v>882</v>
      </c>
      <c r="H15" s="169">
        <f>'Agency Health Rates Ref Table'!$C$3</f>
        <v>12</v>
      </c>
      <c r="I15" s="151">
        <f>'Agency Health Rates Ref Table'!G18</f>
        <v>108.28196249999998</v>
      </c>
      <c r="J15" s="174">
        <f t="shared" si="1"/>
        <v>1002.2819625</v>
      </c>
      <c r="K15" s="175">
        <f>+'Agency Health Rates Ref Table'!C$13</f>
        <v>935</v>
      </c>
      <c r="L15" s="169">
        <f>'Agency Health Rates Ref Table'!$C$3</f>
        <v>12</v>
      </c>
      <c r="M15" s="151">
        <f>'Agency Health Rates Ref Table'!H18</f>
        <v>162.75576060937499</v>
      </c>
      <c r="N15" s="174">
        <f t="shared" si="4"/>
        <v>1109.7557606093751</v>
      </c>
    </row>
    <row r="16" spans="1:14" s="66" customFormat="1" x14ac:dyDescent="0.2">
      <c r="A16" s="60" t="s">
        <v>41</v>
      </c>
      <c r="B16" s="47" t="str">
        <f t="shared" si="5"/>
        <v>$40,401 - $46,400</v>
      </c>
      <c r="C16" s="175">
        <f>'Agency Health Rates Ref Table'!C5</f>
        <v>971</v>
      </c>
      <c r="D16" s="186">
        <f>'Agency Health Rates Ref Table'!C3</f>
        <v>12</v>
      </c>
      <c r="E16" s="151">
        <f>'Agency Health Rates Ref Table'!F19</f>
        <v>290.76110624593747</v>
      </c>
      <c r="F16" s="174">
        <f t="shared" si="3"/>
        <v>1273.7611062459375</v>
      </c>
      <c r="G16" s="168">
        <f>+'Agency Health Rates Ref Table'!C$9</f>
        <v>882</v>
      </c>
      <c r="H16" s="169">
        <f>'Agency Health Rates Ref Table'!$C$3</f>
        <v>12</v>
      </c>
      <c r="I16" s="151">
        <f>'Agency Health Rates Ref Table'!G19</f>
        <v>113.8859125</v>
      </c>
      <c r="J16" s="174">
        <f t="shared" si="1"/>
        <v>1007.8859125</v>
      </c>
      <c r="K16" s="175">
        <f>+'Agency Health Rates Ref Table'!C$13</f>
        <v>935</v>
      </c>
      <c r="L16" s="169">
        <f>'Agency Health Rates Ref Table'!$C$3</f>
        <v>12</v>
      </c>
      <c r="M16" s="151">
        <f>'Agency Health Rates Ref Table'!H19</f>
        <v>175.76110624593747</v>
      </c>
      <c r="N16" s="174">
        <f>SUM(K16:M16)</f>
        <v>1122.7611062459375</v>
      </c>
    </row>
    <row r="17" spans="1:14" s="66" customFormat="1" x14ac:dyDescent="0.2">
      <c r="A17" s="60"/>
      <c r="B17" s="47" t="str">
        <f t="shared" si="5"/>
        <v>$46,401 - $52,400</v>
      </c>
      <c r="C17" s="175">
        <f>'Agency Health Rates Ref Table'!C5</f>
        <v>971</v>
      </c>
      <c r="D17" s="186">
        <f>'Agency Health Rates Ref Table'!C3</f>
        <v>12</v>
      </c>
      <c r="E17" s="151">
        <f>'Agency Health Rates Ref Table'!F20</f>
        <v>309.54660549875001</v>
      </c>
      <c r="F17" s="174">
        <f t="shared" si="3"/>
        <v>1292.5466054987501</v>
      </c>
      <c r="G17" s="168">
        <f>+'Agency Health Rates Ref Table'!C$9</f>
        <v>882</v>
      </c>
      <c r="H17" s="169">
        <f>'Agency Health Rates Ref Table'!$C$3</f>
        <v>12</v>
      </c>
      <c r="I17" s="151">
        <f>'Agency Health Rates Ref Table'!G20</f>
        <v>119.48986249999999</v>
      </c>
      <c r="J17" s="174">
        <f t="shared" si="1"/>
        <v>1013.4898625</v>
      </c>
      <c r="K17" s="175">
        <f>+'Agency Health Rates Ref Table'!C$13</f>
        <v>935</v>
      </c>
      <c r="L17" s="169">
        <f>'Agency Health Rates Ref Table'!$C$3</f>
        <v>12</v>
      </c>
      <c r="M17" s="151">
        <f>'Agency Health Rates Ref Table'!H20</f>
        <v>194.54660549875001</v>
      </c>
      <c r="N17" s="174">
        <f t="shared" si="4"/>
        <v>1141.5466054987501</v>
      </c>
    </row>
    <row r="18" spans="1:14" s="66" customFormat="1" x14ac:dyDescent="0.2">
      <c r="A18" s="60"/>
      <c r="B18" s="47" t="str">
        <f t="shared" si="5"/>
        <v>$52,401 - $60,400</v>
      </c>
      <c r="C18" s="175">
        <f>'Agency Health Rates Ref Table'!C5</f>
        <v>971</v>
      </c>
      <c r="D18" s="186">
        <f>'Agency Health Rates Ref Table'!C3</f>
        <v>12</v>
      </c>
      <c r="E18" s="151">
        <f>'Agency Health Rates Ref Table'!F21</f>
        <v>358.67791123687499</v>
      </c>
      <c r="F18" s="174">
        <f t="shared" si="3"/>
        <v>1341.6779112368749</v>
      </c>
      <c r="G18" s="168">
        <f>+'Agency Health Rates Ref Table'!C$9</f>
        <v>882</v>
      </c>
      <c r="H18" s="169">
        <f>'Agency Health Rates Ref Table'!$C$3</f>
        <v>12</v>
      </c>
      <c r="I18" s="151">
        <f>'Agency Health Rates Ref Table'!G21</f>
        <v>150.31158749999997</v>
      </c>
      <c r="J18" s="174">
        <f t="shared" si="1"/>
        <v>1044.3115874999999</v>
      </c>
      <c r="K18" s="175">
        <f>+'Agency Health Rates Ref Table'!C$13</f>
        <v>935</v>
      </c>
      <c r="L18" s="169">
        <f>'Agency Health Rates Ref Table'!$C$3</f>
        <v>12</v>
      </c>
      <c r="M18" s="151">
        <f>'Agency Health Rates Ref Table'!H21</f>
        <v>243.67791123687499</v>
      </c>
      <c r="N18" s="174">
        <f t="shared" si="4"/>
        <v>1190.6779112368749</v>
      </c>
    </row>
    <row r="19" spans="1:14" s="66" customFormat="1" x14ac:dyDescent="0.2">
      <c r="A19" s="60"/>
      <c r="B19" s="47" t="str">
        <f t="shared" si="5"/>
        <v>$60,401 - $72,900</v>
      </c>
      <c r="C19" s="175">
        <f>'Agency Health Rates Ref Table'!C5</f>
        <v>971</v>
      </c>
      <c r="D19" s="186">
        <f>'Agency Health Rates Ref Table'!C3</f>
        <v>12</v>
      </c>
      <c r="E19" s="151">
        <f>'Agency Health Rates Ref Table'!F22</f>
        <v>419.36952420749998</v>
      </c>
      <c r="F19" s="174">
        <f t="shared" si="3"/>
        <v>1402.3695242075</v>
      </c>
      <c r="G19" s="168">
        <f>+'Agency Health Rates Ref Table'!C$9</f>
        <v>882</v>
      </c>
      <c r="H19" s="169">
        <f>'Agency Health Rates Ref Table'!$C$3</f>
        <v>12</v>
      </c>
      <c r="I19" s="151">
        <f>'Agency Health Rates Ref Table'!G22</f>
        <v>196.544175</v>
      </c>
      <c r="J19" s="174">
        <f t="shared" si="1"/>
        <v>1090.544175</v>
      </c>
      <c r="K19" s="175">
        <f>+'Agency Health Rates Ref Table'!C$13</f>
        <v>935</v>
      </c>
      <c r="L19" s="169">
        <f>'Agency Health Rates Ref Table'!$C$3</f>
        <v>12</v>
      </c>
      <c r="M19" s="151">
        <f>'Agency Health Rates Ref Table'!H22</f>
        <v>304.36952420749998</v>
      </c>
      <c r="N19" s="174">
        <f t="shared" si="4"/>
        <v>1251.3695242075</v>
      </c>
    </row>
    <row r="20" spans="1:14" s="66" customFormat="1" x14ac:dyDescent="0.2">
      <c r="A20" s="60"/>
      <c r="B20" s="47" t="str">
        <f t="shared" si="5"/>
        <v>$72,901 - $85,400</v>
      </c>
      <c r="C20" s="175">
        <f>'Agency Health Rates Ref Table'!C5</f>
        <v>971</v>
      </c>
      <c r="D20" s="186">
        <f>'Agency Health Rates Ref Table'!C3</f>
        <v>12</v>
      </c>
      <c r="E20" s="151">
        <f>'Agency Health Rates Ref Table'!F23</f>
        <v>465.61075313749996</v>
      </c>
      <c r="F20" s="174">
        <f t="shared" si="3"/>
        <v>1448.6107531375001</v>
      </c>
      <c r="G20" s="168">
        <f>+'Agency Health Rates Ref Table'!C$9</f>
        <v>882</v>
      </c>
      <c r="H20" s="169">
        <f>'Agency Health Rates Ref Table'!$C$3</f>
        <v>12</v>
      </c>
      <c r="I20" s="151">
        <f>'Agency Health Rates Ref Table'!G23</f>
        <v>224.56392499999995</v>
      </c>
      <c r="J20" s="174">
        <f t="shared" si="1"/>
        <v>1118.5639249999999</v>
      </c>
      <c r="K20" s="175">
        <f>+'Agency Health Rates Ref Table'!C$13</f>
        <v>935</v>
      </c>
      <c r="L20" s="169">
        <f>'Agency Health Rates Ref Table'!$C$3</f>
        <v>12</v>
      </c>
      <c r="M20" s="151">
        <f>'Agency Health Rates Ref Table'!H23</f>
        <v>350.61075313749996</v>
      </c>
      <c r="N20" s="174">
        <f t="shared" si="4"/>
        <v>1297.6107531375001</v>
      </c>
    </row>
    <row r="21" spans="1:14" s="66" customFormat="1" x14ac:dyDescent="0.2">
      <c r="A21" s="69"/>
      <c r="B21" s="47" t="str">
        <f t="shared" si="5"/>
        <v>$85,401 - $110,400</v>
      </c>
      <c r="C21" s="175">
        <f>'Agency Health Rates Ref Table'!C5</f>
        <v>971</v>
      </c>
      <c r="D21" s="186">
        <f>'Agency Health Rates Ref Table'!C3</f>
        <v>12</v>
      </c>
      <c r="E21" s="151">
        <f>'Agency Health Rates Ref Table'!F24</f>
        <v>556.64817259343749</v>
      </c>
      <c r="F21" s="174">
        <f t="shared" si="3"/>
        <v>1539.6481725934375</v>
      </c>
      <c r="G21" s="168">
        <f>+'Agency Health Rates Ref Table'!C$9</f>
        <v>882</v>
      </c>
      <c r="H21" s="169">
        <f>'Agency Health Rates Ref Table'!$C$3</f>
        <v>12</v>
      </c>
      <c r="I21" s="151">
        <f>'Agency Health Rates Ref Table'!G24</f>
        <v>283.40539999999999</v>
      </c>
      <c r="J21" s="174">
        <f t="shared" si="1"/>
        <v>1177.4054000000001</v>
      </c>
      <c r="K21" s="175">
        <f>+'Agency Health Rates Ref Table'!C$13</f>
        <v>935</v>
      </c>
      <c r="L21" s="169">
        <f>'Agency Health Rates Ref Table'!$C$3</f>
        <v>12</v>
      </c>
      <c r="M21" s="151">
        <f>'Agency Health Rates Ref Table'!H24</f>
        <v>441.64817259343749</v>
      </c>
      <c r="N21" s="174">
        <f t="shared" si="4"/>
        <v>1388.6481725934375</v>
      </c>
    </row>
    <row r="22" spans="1:14" s="66" customFormat="1" x14ac:dyDescent="0.2">
      <c r="A22" s="69"/>
      <c r="B22" s="47" t="str">
        <f t="shared" si="5"/>
        <v>$110,401 - $135,400</v>
      </c>
      <c r="C22" s="175">
        <f>'Agency Health Rates Ref Table'!C5</f>
        <v>971</v>
      </c>
      <c r="D22" s="186">
        <f>'Agency Health Rates Ref Table'!C3</f>
        <v>12</v>
      </c>
      <c r="E22" s="151">
        <f>'Agency Health Rates Ref Table'!F25</f>
        <v>647.68559204937492</v>
      </c>
      <c r="F22" s="174">
        <f t="shared" si="3"/>
        <v>1630.6855920493749</v>
      </c>
      <c r="G22" s="168">
        <f>+'Agency Health Rates Ref Table'!C$9</f>
        <v>882</v>
      </c>
      <c r="H22" s="169">
        <f>'Agency Health Rates Ref Table'!$C$3</f>
        <v>12</v>
      </c>
      <c r="I22" s="151">
        <f>'Agency Health Rates Ref Table'!G25</f>
        <v>359.05872499999992</v>
      </c>
      <c r="J22" s="174">
        <f t="shared" si="1"/>
        <v>1253.0587249999999</v>
      </c>
      <c r="K22" s="175">
        <f>+'Agency Health Rates Ref Table'!C$13</f>
        <v>935</v>
      </c>
      <c r="L22" s="169">
        <f>'Agency Health Rates Ref Table'!$C$3</f>
        <v>12</v>
      </c>
      <c r="M22" s="151">
        <f>'Agency Health Rates Ref Table'!H25</f>
        <v>532.68559204937492</v>
      </c>
      <c r="N22" s="174">
        <f>SUM(K22:M22)</f>
        <v>1479.6855920493749</v>
      </c>
    </row>
    <row r="23" spans="1:14" s="66" customFormat="1" ht="12.75" thickBot="1" x14ac:dyDescent="0.25">
      <c r="A23" s="72"/>
      <c r="B23" s="48" t="str">
        <f t="shared" si="5"/>
        <v>$135,401 - +</v>
      </c>
      <c r="C23" s="187">
        <f>'Agency Health Rates Ref Table'!C5</f>
        <v>971</v>
      </c>
      <c r="D23" s="188">
        <f>'Agency Health Rates Ref Table'!C3</f>
        <v>12</v>
      </c>
      <c r="E23" s="152">
        <f>'Agency Health Rates Ref Table'!F26</f>
        <v>730.05278108093751</v>
      </c>
      <c r="F23" s="178">
        <f t="shared" si="3"/>
        <v>1713.0527810809376</v>
      </c>
      <c r="G23" s="189">
        <f>+'Agency Health Rates Ref Table'!C$9</f>
        <v>882</v>
      </c>
      <c r="H23" s="180">
        <f>'Agency Health Rates Ref Table'!$C$3</f>
        <v>12</v>
      </c>
      <c r="I23" s="152">
        <f>'Agency Health Rates Ref Table'!G26</f>
        <v>415.09822499999996</v>
      </c>
      <c r="J23" s="178">
        <f t="shared" si="1"/>
        <v>1309.098225</v>
      </c>
      <c r="K23" s="179">
        <f>+'Agency Health Rates Ref Table'!C$13</f>
        <v>935</v>
      </c>
      <c r="L23" s="180">
        <f>'Agency Health Rates Ref Table'!$C$3</f>
        <v>12</v>
      </c>
      <c r="M23" s="152">
        <f>'Agency Health Rates Ref Table'!H26</f>
        <v>615.05278108093751</v>
      </c>
      <c r="N23" s="178">
        <f t="shared" si="4"/>
        <v>1562.0527810809376</v>
      </c>
    </row>
    <row r="24" spans="1:14" s="66" customFormat="1" ht="14.25" customHeight="1" thickBot="1" x14ac:dyDescent="0.25">
      <c r="A24" s="8" t="s">
        <v>1</v>
      </c>
      <c r="B24" s="290"/>
      <c r="C24" s="190"/>
      <c r="D24" s="191"/>
      <c r="E24" s="183"/>
      <c r="F24" s="184"/>
      <c r="G24" s="192"/>
      <c r="H24" s="184"/>
      <c r="I24" s="184"/>
      <c r="J24" s="184"/>
      <c r="K24" s="184"/>
      <c r="L24" s="260"/>
      <c r="M24" s="204"/>
      <c r="N24" s="205"/>
    </row>
    <row r="25" spans="1:14" s="66" customFormat="1" x14ac:dyDescent="0.2">
      <c r="A25" s="75"/>
      <c r="B25" s="46" t="str">
        <f>+B14</f>
        <v>$0 - $30,400</v>
      </c>
      <c r="C25" s="172">
        <f>'Agency Health Rates Ref Table'!C6</f>
        <v>1600</v>
      </c>
      <c r="D25" s="173">
        <f>'Agency Health Rates Ref Table'!C3</f>
        <v>12</v>
      </c>
      <c r="E25" s="170">
        <f>'Agency Health Rates Ref Table'!F30</f>
        <v>299.1851282545</v>
      </c>
      <c r="F25" s="171">
        <f t="shared" ref="F25:F34" si="6">SUM(C25:E25)</f>
        <v>1911.1851282544999</v>
      </c>
      <c r="G25" s="70">
        <f>+'Agency Health Rates Ref Table'!C$10</f>
        <v>1415</v>
      </c>
      <c r="H25" s="173">
        <f>'Agency Health Rates Ref Table'!$C$3</f>
        <v>12</v>
      </c>
      <c r="I25" s="170">
        <f>'Agency Health Rates Ref Table'!G30</f>
        <v>222.32083112500001</v>
      </c>
      <c r="J25" s="171">
        <f t="shared" si="1"/>
        <v>1649.320831125</v>
      </c>
      <c r="K25" s="172">
        <f>+'Agency Health Rates Ref Table'!C$14</f>
        <v>1526</v>
      </c>
      <c r="L25" s="169">
        <f>'Agency Health Rates Ref Table'!$C$3</f>
        <v>12</v>
      </c>
      <c r="M25" s="170">
        <f>'Agency Health Rates Ref Table'!H30</f>
        <v>251.1851282545</v>
      </c>
      <c r="N25" s="171">
        <f t="shared" ref="N25:N34" si="7">SUM(K25:M25)</f>
        <v>1789.1851282544999</v>
      </c>
    </row>
    <row r="26" spans="1:14" s="66" customFormat="1" x14ac:dyDescent="0.2">
      <c r="A26" s="60" t="s">
        <v>40</v>
      </c>
      <c r="B26" s="47" t="str">
        <f t="shared" ref="B26:B34" si="8">+B15</f>
        <v>$30,401 - $40,400</v>
      </c>
      <c r="C26" s="175">
        <f>'Agency Health Rates Ref Table'!C6</f>
        <v>1600</v>
      </c>
      <c r="D26" s="186">
        <f>'Agency Health Rates Ref Table'!C3</f>
        <v>12</v>
      </c>
      <c r="E26" s="151">
        <f>'Agency Health Rates Ref Table'!F31</f>
        <v>370.19098226799997</v>
      </c>
      <c r="F26" s="174">
        <f t="shared" si="6"/>
        <v>1982.190982268</v>
      </c>
      <c r="G26" s="71">
        <f t="shared" ref="G26:G34" si="9">$G$25</f>
        <v>1415</v>
      </c>
      <c r="H26" s="169">
        <f>'Agency Health Rates Ref Table'!$C$3</f>
        <v>12</v>
      </c>
      <c r="I26" s="151">
        <f>'Agency Health Rates Ref Table'!G31</f>
        <v>259.23322468750001</v>
      </c>
      <c r="J26" s="174">
        <f t="shared" si="1"/>
        <v>1686.2332246875001</v>
      </c>
      <c r="K26" s="175">
        <f>+'Agency Health Rates Ref Table'!C$14</f>
        <v>1526</v>
      </c>
      <c r="L26" s="169">
        <f>'Agency Health Rates Ref Table'!$C$3</f>
        <v>12</v>
      </c>
      <c r="M26" s="151">
        <f>'Agency Health Rates Ref Table'!H31</f>
        <v>322.19098226799997</v>
      </c>
      <c r="N26" s="174">
        <f t="shared" si="7"/>
        <v>1860.190982268</v>
      </c>
    </row>
    <row r="27" spans="1:14" s="66" customFormat="1" x14ac:dyDescent="0.2">
      <c r="A27" s="60" t="s">
        <v>41</v>
      </c>
      <c r="B27" s="47" t="str">
        <f t="shared" si="8"/>
        <v>$40,401 - $46,400</v>
      </c>
      <c r="C27" s="175">
        <f>'Agency Health Rates Ref Table'!C6</f>
        <v>1600</v>
      </c>
      <c r="D27" s="186">
        <f>'Agency Health Rates Ref Table'!C3</f>
        <v>12</v>
      </c>
      <c r="E27" s="151">
        <f>'Agency Health Rates Ref Table'!F32</f>
        <v>409.31665692849992</v>
      </c>
      <c r="F27" s="174">
        <f t="shared" si="6"/>
        <v>2021.3166569284999</v>
      </c>
      <c r="G27" s="71">
        <f t="shared" si="9"/>
        <v>1415</v>
      </c>
      <c r="H27" s="169">
        <f>'Agency Health Rates Ref Table'!$C$3</f>
        <v>12</v>
      </c>
      <c r="I27" s="151">
        <f>'Agency Health Rates Ref Table'!G32</f>
        <v>278.37298431250008</v>
      </c>
      <c r="J27" s="174">
        <f t="shared" si="1"/>
        <v>1705.3729843125002</v>
      </c>
      <c r="K27" s="175">
        <f>+'Agency Health Rates Ref Table'!C$14</f>
        <v>1526</v>
      </c>
      <c r="L27" s="169">
        <f>'Agency Health Rates Ref Table'!$C$3</f>
        <v>12</v>
      </c>
      <c r="M27" s="151">
        <f>'Agency Health Rates Ref Table'!H32</f>
        <v>361.31665692849992</v>
      </c>
      <c r="N27" s="174">
        <f>SUM(K27:M27)</f>
        <v>1899.3166569284999</v>
      </c>
    </row>
    <row r="28" spans="1:14" s="66" customFormat="1" x14ac:dyDescent="0.2">
      <c r="A28" s="60"/>
      <c r="B28" s="47" t="str">
        <f t="shared" si="8"/>
        <v>$46,401 - $52,400</v>
      </c>
      <c r="C28" s="175">
        <f>'Agency Health Rates Ref Table'!C6</f>
        <v>1600</v>
      </c>
      <c r="D28" s="186">
        <f>'Agency Health Rates Ref Table'!C3</f>
        <v>12</v>
      </c>
      <c r="E28" s="151">
        <f>'Agency Health Rates Ref Table'!F33</f>
        <v>451.34052971199998</v>
      </c>
      <c r="F28" s="174">
        <f t="shared" si="6"/>
        <v>2063.3405297119998</v>
      </c>
      <c r="G28" s="71">
        <f t="shared" si="9"/>
        <v>1415</v>
      </c>
      <c r="H28" s="169">
        <f>'Agency Health Rates Ref Table'!$C$3</f>
        <v>12</v>
      </c>
      <c r="I28" s="151">
        <f>'Agency Health Rates Ref Table'!G33</f>
        <v>300.24699531250002</v>
      </c>
      <c r="J28" s="174">
        <f t="shared" si="1"/>
        <v>1727.2469953125001</v>
      </c>
      <c r="K28" s="175">
        <f>+'Agency Health Rates Ref Table'!C$14</f>
        <v>1526</v>
      </c>
      <c r="L28" s="169">
        <f>'Agency Health Rates Ref Table'!$C$3</f>
        <v>12</v>
      </c>
      <c r="M28" s="151">
        <f>'Agency Health Rates Ref Table'!H33</f>
        <v>403.34052971199998</v>
      </c>
      <c r="N28" s="174">
        <f t="shared" si="7"/>
        <v>1941.340529712</v>
      </c>
    </row>
    <row r="29" spans="1:14" s="66" customFormat="1" x14ac:dyDescent="0.2">
      <c r="A29" s="60"/>
      <c r="B29" s="47" t="str">
        <f t="shared" si="8"/>
        <v>$52,401 - $60,400</v>
      </c>
      <c r="C29" s="175">
        <f>'Agency Health Rates Ref Table'!C6</f>
        <v>1600</v>
      </c>
      <c r="D29" s="186">
        <f>'Agency Health Rates Ref Table'!C3</f>
        <v>12</v>
      </c>
      <c r="E29" s="151">
        <f>'Agency Health Rates Ref Table'!F34</f>
        <v>523.79548278700008</v>
      </c>
      <c r="F29" s="174">
        <f t="shared" si="6"/>
        <v>2135.7954827869999</v>
      </c>
      <c r="G29" s="71">
        <f t="shared" si="9"/>
        <v>1415</v>
      </c>
      <c r="H29" s="169">
        <f>'Agency Health Rates Ref Table'!$C$3</f>
        <v>12</v>
      </c>
      <c r="I29" s="151">
        <f>'Agency Health Rates Ref Table'!G34</f>
        <v>343.99501731250001</v>
      </c>
      <c r="J29" s="174">
        <f t="shared" si="1"/>
        <v>1770.9950173125001</v>
      </c>
      <c r="K29" s="175">
        <f>+'Agency Health Rates Ref Table'!C$14</f>
        <v>1526</v>
      </c>
      <c r="L29" s="169">
        <f>'Agency Health Rates Ref Table'!$C$3</f>
        <v>12</v>
      </c>
      <c r="M29" s="151">
        <f>'Agency Health Rates Ref Table'!H34</f>
        <v>475.79548278700003</v>
      </c>
      <c r="N29" s="174">
        <f t="shared" si="7"/>
        <v>2013.7954827870001</v>
      </c>
    </row>
    <row r="30" spans="1:14" s="66" customFormat="1" x14ac:dyDescent="0.2">
      <c r="A30" s="60"/>
      <c r="B30" s="47" t="str">
        <f t="shared" si="8"/>
        <v>$60,401 - $72,900</v>
      </c>
      <c r="C30" s="175">
        <f>'Agency Health Rates Ref Table'!C6</f>
        <v>1600</v>
      </c>
      <c r="D30" s="186">
        <f>'Agency Health Rates Ref Table'!C3</f>
        <v>12</v>
      </c>
      <c r="E30" s="151">
        <f>'Agency Health Rates Ref Table'!F35</f>
        <v>620.8851199075001</v>
      </c>
      <c r="F30" s="174">
        <f t="shared" si="6"/>
        <v>2232.8851199075002</v>
      </c>
      <c r="G30" s="71">
        <f t="shared" si="9"/>
        <v>1415</v>
      </c>
      <c r="H30" s="169">
        <f>'Agency Health Rates Ref Table'!$C$3</f>
        <v>12</v>
      </c>
      <c r="I30" s="151">
        <f>'Agency Health Rates Ref Table'!G35</f>
        <v>404.14854756250003</v>
      </c>
      <c r="J30" s="174">
        <f t="shared" si="1"/>
        <v>1831.1485475625</v>
      </c>
      <c r="K30" s="175">
        <f>+'Agency Health Rates Ref Table'!C$14</f>
        <v>1526</v>
      </c>
      <c r="L30" s="169">
        <f>'Agency Health Rates Ref Table'!$C$3</f>
        <v>12</v>
      </c>
      <c r="M30" s="151">
        <f>'Agency Health Rates Ref Table'!H35</f>
        <v>572.8851199075001</v>
      </c>
      <c r="N30" s="174">
        <f t="shared" si="7"/>
        <v>2110.8851199075002</v>
      </c>
    </row>
    <row r="31" spans="1:14" s="66" customFormat="1" x14ac:dyDescent="0.2">
      <c r="A31" s="60"/>
      <c r="B31" s="47" t="str">
        <f t="shared" si="8"/>
        <v>$72,901 - $85,400</v>
      </c>
      <c r="C31" s="175">
        <f>'Agency Health Rates Ref Table'!C6</f>
        <v>1600</v>
      </c>
      <c r="D31" s="186">
        <f>'Agency Health Rates Ref Table'!C3</f>
        <v>12</v>
      </c>
      <c r="E31" s="151">
        <f>'Agency Health Rates Ref Table'!F36</f>
        <v>668.70538893699984</v>
      </c>
      <c r="F31" s="174">
        <f t="shared" si="6"/>
        <v>2280.705388937</v>
      </c>
      <c r="G31" s="71">
        <f t="shared" si="9"/>
        <v>1415</v>
      </c>
      <c r="H31" s="169">
        <f>'Agency Health Rates Ref Table'!$C$3</f>
        <v>12</v>
      </c>
      <c r="I31" s="151">
        <f>'Agency Health Rates Ref Table'!G36</f>
        <v>436.95956406250002</v>
      </c>
      <c r="J31" s="174">
        <f t="shared" si="1"/>
        <v>1863.9595640625</v>
      </c>
      <c r="K31" s="175">
        <f>+'Agency Health Rates Ref Table'!C$14</f>
        <v>1526</v>
      </c>
      <c r="L31" s="169">
        <f>'Agency Health Rates Ref Table'!$C$3</f>
        <v>12</v>
      </c>
      <c r="M31" s="151">
        <f>'Agency Health Rates Ref Table'!H36</f>
        <v>620.70538893699984</v>
      </c>
      <c r="N31" s="174">
        <f t="shared" si="7"/>
        <v>2158.705388937</v>
      </c>
    </row>
    <row r="32" spans="1:14" s="66" customFormat="1" x14ac:dyDescent="0.2">
      <c r="A32" s="69"/>
      <c r="B32" s="47" t="str">
        <f t="shared" si="8"/>
        <v>$85,401 - $110,400</v>
      </c>
      <c r="C32" s="175">
        <f>'Agency Health Rates Ref Table'!C6</f>
        <v>1600</v>
      </c>
      <c r="D32" s="186">
        <f>'Agency Health Rates Ref Table'!C3</f>
        <v>12</v>
      </c>
      <c r="E32" s="151">
        <f>'Agency Health Rates Ref Table'!F37</f>
        <v>791.87880916450001</v>
      </c>
      <c r="F32" s="174">
        <f t="shared" si="6"/>
        <v>2403.8788091645001</v>
      </c>
      <c r="G32" s="71">
        <f t="shared" si="9"/>
        <v>1415</v>
      </c>
      <c r="H32" s="169">
        <f>'Agency Health Rates Ref Table'!$C$3</f>
        <v>12</v>
      </c>
      <c r="I32" s="151">
        <f>'Agency Health Rates Ref Table'!G37</f>
        <v>529.92411081249998</v>
      </c>
      <c r="J32" s="174">
        <f t="shared" si="1"/>
        <v>1956.9241108125</v>
      </c>
      <c r="K32" s="175">
        <f>+'Agency Health Rates Ref Table'!C$14</f>
        <v>1526</v>
      </c>
      <c r="L32" s="169">
        <f>'Agency Health Rates Ref Table'!$C$3</f>
        <v>12</v>
      </c>
      <c r="M32" s="151">
        <f>'Agency Health Rates Ref Table'!H37</f>
        <v>743.87880916450001</v>
      </c>
      <c r="N32" s="174">
        <f>SUM(K32:M32)</f>
        <v>2281.8788091645001</v>
      </c>
    </row>
    <row r="33" spans="1:14" s="66" customFormat="1" x14ac:dyDescent="0.2">
      <c r="A33" s="69"/>
      <c r="B33" s="47" t="str">
        <f t="shared" si="8"/>
        <v>$110,401 - $135,400</v>
      </c>
      <c r="C33" s="175">
        <f>'Agency Health Rates Ref Table'!C6</f>
        <v>1600</v>
      </c>
      <c r="D33" s="186">
        <f>'Agency Health Rates Ref Table'!C3</f>
        <v>12</v>
      </c>
      <c r="E33" s="151">
        <f>'Agency Health Rates Ref Table'!F38</f>
        <v>961.42339935999996</v>
      </c>
      <c r="F33" s="174">
        <f t="shared" si="6"/>
        <v>2573.4233993600001</v>
      </c>
      <c r="G33" s="71">
        <f t="shared" si="9"/>
        <v>1415</v>
      </c>
      <c r="H33" s="169">
        <f>'Agency Health Rates Ref Table'!$C$3</f>
        <v>12</v>
      </c>
      <c r="I33" s="151">
        <f>'Agency Health Rates Ref Table'!G38</f>
        <v>650.23117131250001</v>
      </c>
      <c r="J33" s="174">
        <f t="shared" si="1"/>
        <v>2077.2311713125</v>
      </c>
      <c r="K33" s="175">
        <f>+'Agency Health Rates Ref Table'!C$14</f>
        <v>1526</v>
      </c>
      <c r="L33" s="169">
        <f>'Agency Health Rates Ref Table'!$C$3</f>
        <v>12</v>
      </c>
      <c r="M33" s="151">
        <f>'Agency Health Rates Ref Table'!H38</f>
        <v>913.42339935999996</v>
      </c>
      <c r="N33" s="174">
        <f t="shared" si="7"/>
        <v>2451.4233993600001</v>
      </c>
    </row>
    <row r="34" spans="1:14" s="66" customFormat="1" ht="12.75" thickBot="1" x14ac:dyDescent="0.25">
      <c r="A34" s="76"/>
      <c r="B34" s="48" t="str">
        <f t="shared" si="8"/>
        <v>$135,401 - +</v>
      </c>
      <c r="C34" s="179">
        <f>'Agency Health Rates Ref Table'!C6</f>
        <v>1600</v>
      </c>
      <c r="D34" s="193">
        <f>'Agency Health Rates Ref Table'!C3</f>
        <v>12</v>
      </c>
      <c r="E34" s="152">
        <f>'Agency Health Rates Ref Table'!F39</f>
        <v>1106.3333055099999</v>
      </c>
      <c r="F34" s="178">
        <f t="shared" si="6"/>
        <v>2718.3333055100002</v>
      </c>
      <c r="G34" s="73">
        <f t="shared" si="9"/>
        <v>1415</v>
      </c>
      <c r="H34" s="180">
        <f>'Agency Health Rates Ref Table'!$C$3</f>
        <v>12</v>
      </c>
      <c r="I34" s="152">
        <f>'Agency Health Rates Ref Table'!G39</f>
        <v>743.19571806250008</v>
      </c>
      <c r="J34" s="178">
        <f t="shared" si="1"/>
        <v>2170.1957180625</v>
      </c>
      <c r="K34" s="179">
        <f>+'Agency Health Rates Ref Table'!C$14</f>
        <v>1526</v>
      </c>
      <c r="L34" s="261">
        <f>'Agency Health Rates Ref Table'!$C$3</f>
        <v>12</v>
      </c>
      <c r="M34" s="152">
        <f>'Agency Health Rates Ref Table'!H39</f>
        <v>1058.3333055099999</v>
      </c>
      <c r="N34" s="178">
        <f t="shared" si="7"/>
        <v>2596.3333055100002</v>
      </c>
    </row>
    <row r="35" spans="1:14" x14ac:dyDescent="0.2">
      <c r="A35" s="63"/>
      <c r="B35" s="64"/>
      <c r="C35" s="194"/>
      <c r="D35" s="194"/>
      <c r="E35" s="195"/>
      <c r="F35" s="196"/>
      <c r="G35" s="64"/>
      <c r="H35" s="64"/>
      <c r="I35" s="195"/>
      <c r="J35" s="196"/>
      <c r="K35" s="64"/>
      <c r="L35" s="64"/>
      <c r="M35" s="195"/>
      <c r="N35" s="196"/>
    </row>
    <row r="36" spans="1:14" x14ac:dyDescent="0.2">
      <c r="A36" s="63"/>
      <c r="B36" s="64"/>
      <c r="C36" s="194"/>
      <c r="D36" s="194"/>
      <c r="E36" s="195"/>
      <c r="F36" s="196"/>
      <c r="G36" s="64"/>
      <c r="H36" s="64"/>
      <c r="I36" s="195"/>
      <c r="J36" s="196"/>
      <c r="K36" s="64"/>
      <c r="L36" s="64"/>
      <c r="M36" s="195"/>
      <c r="N36" s="196"/>
    </row>
    <row r="37" spans="1:14" x14ac:dyDescent="0.2">
      <c r="A37" s="270"/>
      <c r="B37" s="64"/>
      <c r="C37" s="194"/>
      <c r="D37" s="194"/>
      <c r="E37" s="195"/>
      <c r="F37" s="196"/>
      <c r="G37" s="64"/>
      <c r="H37" s="64"/>
      <c r="I37" s="195"/>
      <c r="J37" s="196"/>
      <c r="K37" s="64"/>
      <c r="L37" s="64"/>
      <c r="M37" s="195"/>
      <c r="N37" s="196"/>
    </row>
    <row r="38" spans="1:14" x14ac:dyDescent="0.2">
      <c r="A38" s="63"/>
      <c r="B38" s="64"/>
      <c r="C38" s="194"/>
      <c r="D38" s="194"/>
      <c r="E38" s="195"/>
      <c r="F38" s="196"/>
      <c r="G38" s="64"/>
      <c r="H38" s="64"/>
      <c r="I38" s="195"/>
      <c r="J38" s="196"/>
      <c r="K38" s="64"/>
      <c r="L38" s="64"/>
      <c r="M38" s="195"/>
      <c r="N38" s="196"/>
    </row>
    <row r="39" spans="1:14" x14ac:dyDescent="0.2">
      <c r="A39" s="63"/>
      <c r="B39" s="64"/>
      <c r="C39" s="194"/>
      <c r="D39" s="194"/>
      <c r="E39" s="195"/>
      <c r="F39" s="196"/>
      <c r="G39" s="64"/>
      <c r="H39" s="64"/>
      <c r="I39" s="195"/>
      <c r="J39" s="196"/>
      <c r="K39" s="64"/>
      <c r="L39" s="64"/>
      <c r="M39" s="195"/>
      <c r="N39" s="196"/>
    </row>
    <row r="40" spans="1:14" x14ac:dyDescent="0.2">
      <c r="A40" s="63"/>
      <c r="B40" s="64"/>
      <c r="C40" s="194"/>
      <c r="D40" s="194"/>
      <c r="E40" s="195"/>
      <c r="F40" s="196"/>
      <c r="G40" s="64"/>
      <c r="H40" s="64"/>
      <c r="I40" s="195"/>
      <c r="J40" s="196"/>
      <c r="K40" s="64"/>
      <c r="L40" s="64"/>
      <c r="M40" s="195"/>
      <c r="N40" s="196"/>
    </row>
    <row r="41" spans="1:14" x14ac:dyDescent="0.2">
      <c r="A41" s="63"/>
      <c r="B41" s="64"/>
      <c r="C41" s="194"/>
      <c r="D41" s="194"/>
      <c r="E41" s="195"/>
      <c r="F41" s="196"/>
      <c r="G41" s="64"/>
      <c r="H41" s="64"/>
      <c r="I41" s="195"/>
      <c r="J41" s="196"/>
      <c r="K41" s="64"/>
      <c r="L41" s="64"/>
      <c r="M41" s="195"/>
      <c r="N41" s="196"/>
    </row>
    <row r="42" spans="1:14" ht="12.75" thickBot="1" x14ac:dyDescent="0.25">
      <c r="A42" s="63"/>
      <c r="B42" s="64"/>
      <c r="C42" s="194"/>
      <c r="D42" s="194"/>
      <c r="E42" s="195"/>
      <c r="F42" s="196"/>
      <c r="G42" s="64"/>
      <c r="H42" s="64"/>
      <c r="I42" s="195"/>
      <c r="J42" s="196"/>
      <c r="K42" s="64"/>
      <c r="L42" s="64"/>
      <c r="M42" s="195"/>
      <c r="N42" s="196"/>
    </row>
    <row r="43" spans="1:14" s="66" customFormat="1" ht="14.25" customHeight="1" thickBot="1" x14ac:dyDescent="0.25">
      <c r="A43" s="291"/>
      <c r="B43" s="292"/>
      <c r="C43" s="197"/>
      <c r="D43" s="198"/>
      <c r="E43" s="381" t="s">
        <v>43</v>
      </c>
      <c r="F43" s="382"/>
      <c r="G43" s="199"/>
      <c r="H43" s="199"/>
      <c r="I43" s="383" t="s">
        <v>44</v>
      </c>
      <c r="J43" s="384"/>
      <c r="K43" s="206"/>
      <c r="L43" s="206"/>
      <c r="M43" s="383" t="s">
        <v>45</v>
      </c>
      <c r="N43" s="384"/>
    </row>
    <row r="44" spans="1:14" s="66" customFormat="1" ht="27.75" customHeight="1" thickBot="1" x14ac:dyDescent="0.25">
      <c r="A44" s="74" t="s">
        <v>2</v>
      </c>
      <c r="B44" s="287" t="s">
        <v>83</v>
      </c>
      <c r="C44" s="200" t="s">
        <v>3</v>
      </c>
      <c r="D44" s="200" t="s">
        <v>36</v>
      </c>
      <c r="E44" s="201" t="s">
        <v>4</v>
      </c>
      <c r="F44" s="202" t="s">
        <v>5</v>
      </c>
      <c r="G44" s="203" t="s">
        <v>3</v>
      </c>
      <c r="H44" s="203" t="s">
        <v>36</v>
      </c>
      <c r="I44" s="201" t="s">
        <v>4</v>
      </c>
      <c r="J44" s="202" t="s">
        <v>5</v>
      </c>
      <c r="K44" s="203" t="s">
        <v>3</v>
      </c>
      <c r="L44" s="203" t="s">
        <v>36</v>
      </c>
      <c r="M44" s="201" t="s">
        <v>4</v>
      </c>
      <c r="N44" s="202" t="s">
        <v>5</v>
      </c>
    </row>
    <row r="45" spans="1:14" s="66" customFormat="1" x14ac:dyDescent="0.2">
      <c r="A45" s="69"/>
      <c r="B45" s="46" t="str">
        <f>+B25</f>
        <v>$0 - $30,400</v>
      </c>
      <c r="C45" s="172">
        <f>'Agency Health Rates Ref Table'!C7</f>
        <v>1600</v>
      </c>
      <c r="D45" s="173">
        <f>'Agency Health Rates Ref Table'!C3</f>
        <v>12</v>
      </c>
      <c r="E45" s="170">
        <f>'Agency Health Rates Ref Table'!F43</f>
        <v>235.54628424837497</v>
      </c>
      <c r="F45" s="171">
        <f>SUM(C45:E45)</f>
        <v>1847.5462842483751</v>
      </c>
      <c r="G45" s="70">
        <f t="shared" ref="G45:G54" si="10">G25</f>
        <v>1415</v>
      </c>
      <c r="H45" s="173">
        <f>'Agency Health Rates Ref Table'!$C$3</f>
        <v>12</v>
      </c>
      <c r="I45" s="170">
        <f>'Agency Health Rates Ref Table'!G43</f>
        <v>171.40843756250001</v>
      </c>
      <c r="J45" s="171">
        <f t="shared" ref="J45:J54" si="11">SUM(G45:I45)</f>
        <v>1598.4084375625</v>
      </c>
      <c r="K45" s="172">
        <f>+'Agency Health Rates Ref Table'!C$14</f>
        <v>1526</v>
      </c>
      <c r="L45" s="173">
        <f>'Agency Health Rates Ref Table'!$C$3</f>
        <v>12</v>
      </c>
      <c r="M45" s="170">
        <f>'Agency Health Rates Ref Table'!H43</f>
        <v>198.54628424837497</v>
      </c>
      <c r="N45" s="171">
        <f t="shared" ref="N45:N54" si="12">SUM(K45:M45)</f>
        <v>1736.5462842483751</v>
      </c>
    </row>
    <row r="46" spans="1:14" s="66" customFormat="1" x14ac:dyDescent="0.2">
      <c r="A46" s="60" t="s">
        <v>40</v>
      </c>
      <c r="B46" s="47" t="str">
        <f t="shared" ref="B46:B54" si="13">+B26</f>
        <v>$30,401 - $40,400</v>
      </c>
      <c r="C46" s="175">
        <f>'Agency Health Rates Ref Table'!C7</f>
        <v>1600</v>
      </c>
      <c r="D46" s="186">
        <f>'Agency Health Rates Ref Table'!C3</f>
        <v>12</v>
      </c>
      <c r="E46" s="151">
        <f>'Agency Health Rates Ref Table'!F44</f>
        <v>289.04432858299998</v>
      </c>
      <c r="F46" s="174">
        <f t="shared" ref="F46:F54" si="14">SUM(C46:E46)</f>
        <v>1901.0443285829999</v>
      </c>
      <c r="G46" s="71">
        <f t="shared" si="10"/>
        <v>1415</v>
      </c>
      <c r="H46" s="169">
        <f>'Agency Health Rates Ref Table'!$C$3</f>
        <v>12</v>
      </c>
      <c r="I46" s="151">
        <f>'Agency Health Rates Ref Table'!G44</f>
        <v>194.64957425</v>
      </c>
      <c r="J46" s="174">
        <f t="shared" si="11"/>
        <v>1621.6495742500001</v>
      </c>
      <c r="K46" s="175">
        <f>+'Agency Health Rates Ref Table'!C$14</f>
        <v>1526</v>
      </c>
      <c r="L46" s="169">
        <f>'Agency Health Rates Ref Table'!$C$3</f>
        <v>12</v>
      </c>
      <c r="M46" s="151">
        <f>'Agency Health Rates Ref Table'!H44</f>
        <v>252.04432858299998</v>
      </c>
      <c r="N46" s="174">
        <f t="shared" si="12"/>
        <v>1790.0443285829999</v>
      </c>
    </row>
    <row r="47" spans="1:14" s="66" customFormat="1" x14ac:dyDescent="0.2">
      <c r="A47" s="60" t="s">
        <v>41</v>
      </c>
      <c r="B47" s="47" t="str">
        <f t="shared" si="13"/>
        <v>$40,401 - $46,400</v>
      </c>
      <c r="C47" s="175">
        <f>'Agency Health Rates Ref Table'!C7</f>
        <v>1600</v>
      </c>
      <c r="D47" s="186">
        <f>'Agency Health Rates Ref Table'!C3</f>
        <v>12</v>
      </c>
      <c r="E47" s="151">
        <f>'Agency Health Rates Ref Table'!F45</f>
        <v>322.299869655875</v>
      </c>
      <c r="F47" s="174">
        <f t="shared" si="14"/>
        <v>1934.299869655875</v>
      </c>
      <c r="G47" s="71">
        <f t="shared" si="10"/>
        <v>1415</v>
      </c>
      <c r="H47" s="169">
        <f>'Agency Health Rates Ref Table'!$C$3</f>
        <v>12</v>
      </c>
      <c r="I47" s="151">
        <f>'Agency Health Rates Ref Table'!G45</f>
        <v>215.1564595625</v>
      </c>
      <c r="J47" s="174">
        <f>SUM(G47:I47)</f>
        <v>1642.1564595625</v>
      </c>
      <c r="K47" s="175">
        <f>+'Agency Health Rates Ref Table'!C$14</f>
        <v>1526</v>
      </c>
      <c r="L47" s="169">
        <f>'Agency Health Rates Ref Table'!$C$3</f>
        <v>12</v>
      </c>
      <c r="M47" s="151">
        <f>'Agency Health Rates Ref Table'!H45</f>
        <v>285.299869655875</v>
      </c>
      <c r="N47" s="174">
        <f>SUM(K47:M47)</f>
        <v>1823.299869655875</v>
      </c>
    </row>
    <row r="48" spans="1:14" s="66" customFormat="1" x14ac:dyDescent="0.2">
      <c r="A48" s="60"/>
      <c r="B48" s="47" t="str">
        <f t="shared" si="13"/>
        <v>$46,401 - $52,400</v>
      </c>
      <c r="C48" s="175">
        <f>'Agency Health Rates Ref Table'!C7</f>
        <v>1600</v>
      </c>
      <c r="D48" s="186">
        <f>'Agency Health Rates Ref Table'!C3</f>
        <v>12</v>
      </c>
      <c r="E48" s="151">
        <f>'Agency Health Rates Ref Table'!F46</f>
        <v>349.77183836824997</v>
      </c>
      <c r="F48" s="174">
        <f t="shared" si="14"/>
        <v>1961.77183836825</v>
      </c>
      <c r="G48" s="71">
        <f t="shared" si="10"/>
        <v>1415</v>
      </c>
      <c r="H48" s="169">
        <f>'Agency Health Rates Ref Table'!$C$3</f>
        <v>12</v>
      </c>
      <c r="I48" s="151">
        <f>'Agency Health Rates Ref Table'!G46</f>
        <v>228.82771643749999</v>
      </c>
      <c r="J48" s="174">
        <f t="shared" si="11"/>
        <v>1655.8277164374999</v>
      </c>
      <c r="K48" s="175">
        <f>+'Agency Health Rates Ref Table'!C$14</f>
        <v>1526</v>
      </c>
      <c r="L48" s="169">
        <f>'Agency Health Rates Ref Table'!$C$3</f>
        <v>12</v>
      </c>
      <c r="M48" s="151">
        <f>'Agency Health Rates Ref Table'!H46</f>
        <v>312.77183836824997</v>
      </c>
      <c r="N48" s="174">
        <f t="shared" si="12"/>
        <v>1850.77183836825</v>
      </c>
    </row>
    <row r="49" spans="1:14" s="66" customFormat="1" x14ac:dyDescent="0.2">
      <c r="A49" s="60"/>
      <c r="B49" s="47" t="str">
        <f t="shared" si="13"/>
        <v>$52,401 - $60,400</v>
      </c>
      <c r="C49" s="175">
        <f>'Agency Health Rates Ref Table'!C7</f>
        <v>1600</v>
      </c>
      <c r="D49" s="186">
        <f>'Agency Health Rates Ref Table'!C3</f>
        <v>12</v>
      </c>
      <c r="E49" s="151">
        <f>'Agency Health Rates Ref Table'!F47</f>
        <v>410.49934815349997</v>
      </c>
      <c r="F49" s="174">
        <f>SUM(C49:E49)</f>
        <v>2022.4993481535</v>
      </c>
      <c r="G49" s="71">
        <f t="shared" si="10"/>
        <v>1415</v>
      </c>
      <c r="H49" s="169">
        <f>'Agency Health Rates Ref Table'!$C$3</f>
        <v>12</v>
      </c>
      <c r="I49" s="151">
        <f>'Agency Health Rates Ref Table'!G47</f>
        <v>258.9044815625</v>
      </c>
      <c r="J49" s="174">
        <f t="shared" si="11"/>
        <v>1685.9044815625</v>
      </c>
      <c r="K49" s="175">
        <f>+'Agency Health Rates Ref Table'!C$14</f>
        <v>1526</v>
      </c>
      <c r="L49" s="169">
        <f>'Agency Health Rates Ref Table'!$C$3</f>
        <v>12</v>
      </c>
      <c r="M49" s="151">
        <f>'Agency Health Rates Ref Table'!H47</f>
        <v>373.49934815349997</v>
      </c>
      <c r="N49" s="174">
        <f t="shared" si="12"/>
        <v>1911.4993481535</v>
      </c>
    </row>
    <row r="50" spans="1:14" s="66" customFormat="1" x14ac:dyDescent="0.2">
      <c r="A50" s="60"/>
      <c r="B50" s="47" t="str">
        <f t="shared" si="13"/>
        <v>$60,401 - $72,900</v>
      </c>
      <c r="C50" s="175">
        <f>'Agency Health Rates Ref Table'!C7</f>
        <v>1600</v>
      </c>
      <c r="D50" s="186">
        <f>'Agency Health Rates Ref Table'!C3</f>
        <v>12</v>
      </c>
      <c r="E50" s="151">
        <f>'Agency Health Rates Ref Table'!F48</f>
        <v>488.57757502024998</v>
      </c>
      <c r="F50" s="174">
        <f>SUM(C50:E50)</f>
        <v>2100.5775750202502</v>
      </c>
      <c r="G50" s="71">
        <f t="shared" si="10"/>
        <v>1415</v>
      </c>
      <c r="H50" s="169">
        <f>'Agency Health Rates Ref Table'!$C$3</f>
        <v>12</v>
      </c>
      <c r="I50" s="151">
        <f>'Agency Health Rates Ref Table'!G48</f>
        <v>305.38675493750003</v>
      </c>
      <c r="J50" s="174">
        <f t="shared" si="11"/>
        <v>1732.3867549375</v>
      </c>
      <c r="K50" s="175">
        <f>+'Agency Health Rates Ref Table'!C$14</f>
        <v>1526</v>
      </c>
      <c r="L50" s="169">
        <f>'Agency Health Rates Ref Table'!$C$3</f>
        <v>12</v>
      </c>
      <c r="M50" s="151">
        <f>'Agency Health Rates Ref Table'!H48</f>
        <v>451.57757502024998</v>
      </c>
      <c r="N50" s="174">
        <f t="shared" si="12"/>
        <v>1989.5775750202499</v>
      </c>
    </row>
    <row r="51" spans="1:14" s="66" customFormat="1" x14ac:dyDescent="0.2">
      <c r="A51" s="60"/>
      <c r="B51" s="47" t="str">
        <f t="shared" si="13"/>
        <v>$72,901 - $85,400</v>
      </c>
      <c r="C51" s="175">
        <f>'Agency Health Rates Ref Table'!C7</f>
        <v>1600</v>
      </c>
      <c r="D51" s="186">
        <f>'Agency Health Rates Ref Table'!C3</f>
        <v>12</v>
      </c>
      <c r="E51" s="151">
        <f>'Agency Health Rates Ref Table'!F49</f>
        <v>546.41329862525004</v>
      </c>
      <c r="F51" s="174">
        <f t="shared" si="14"/>
        <v>2158.4132986252498</v>
      </c>
      <c r="G51" s="71">
        <f t="shared" si="10"/>
        <v>1415</v>
      </c>
      <c r="H51" s="169">
        <f>'Agency Health Rates Ref Table'!$C$3</f>
        <v>12</v>
      </c>
      <c r="I51" s="151">
        <f>'Agency Health Rates Ref Table'!G49</f>
        <v>346.40052556250004</v>
      </c>
      <c r="J51" s="174">
        <f t="shared" si="11"/>
        <v>1773.4005255625</v>
      </c>
      <c r="K51" s="175">
        <f>+'Agency Health Rates Ref Table'!C$14</f>
        <v>1526</v>
      </c>
      <c r="L51" s="169">
        <f>'Agency Health Rates Ref Table'!$C$3</f>
        <v>12</v>
      </c>
      <c r="M51" s="151">
        <f>'Agency Health Rates Ref Table'!H49</f>
        <v>509.41329862525004</v>
      </c>
      <c r="N51" s="174">
        <f t="shared" si="12"/>
        <v>2047.41329862525</v>
      </c>
    </row>
    <row r="52" spans="1:14" s="66" customFormat="1" x14ac:dyDescent="0.2">
      <c r="A52" s="69"/>
      <c r="B52" s="47" t="str">
        <f t="shared" si="13"/>
        <v>$85,401 - $110,400</v>
      </c>
      <c r="C52" s="175">
        <f>'Agency Health Rates Ref Table'!C7</f>
        <v>1600</v>
      </c>
      <c r="D52" s="186">
        <f>'Agency Health Rates Ref Table'!C3</f>
        <v>12</v>
      </c>
      <c r="E52" s="151">
        <f>'Agency Health Rates Ref Table'!F50</f>
        <v>682.32724909699994</v>
      </c>
      <c r="F52" s="174">
        <f t="shared" si="14"/>
        <v>2294.3272490969998</v>
      </c>
      <c r="G52" s="71">
        <f t="shared" si="10"/>
        <v>1415</v>
      </c>
      <c r="H52" s="169">
        <f>'Agency Health Rates Ref Table'!$C$3</f>
        <v>12</v>
      </c>
      <c r="I52" s="151">
        <f>'Agency Health Rates Ref Table'!G50</f>
        <v>450.30207781250004</v>
      </c>
      <c r="J52" s="174">
        <f t="shared" si="11"/>
        <v>1877.3020778125001</v>
      </c>
      <c r="K52" s="175">
        <f>+'Agency Health Rates Ref Table'!C$14</f>
        <v>1526</v>
      </c>
      <c r="L52" s="169">
        <f>'Agency Health Rates Ref Table'!$C$3</f>
        <v>12</v>
      </c>
      <c r="M52" s="151">
        <f>'Agency Health Rates Ref Table'!H50</f>
        <v>645.32724909699994</v>
      </c>
      <c r="N52" s="174">
        <f>SUM(K52:M52)</f>
        <v>2183.3272490969998</v>
      </c>
    </row>
    <row r="53" spans="1:14" s="66" customFormat="1" x14ac:dyDescent="0.2">
      <c r="A53" s="69"/>
      <c r="B53" s="47" t="str">
        <f t="shared" si="13"/>
        <v>$110,401 - $135,400</v>
      </c>
      <c r="C53" s="175">
        <f>'Agency Health Rates Ref Table'!C7</f>
        <v>1600</v>
      </c>
      <c r="D53" s="186">
        <f>'Agency Health Rates Ref Table'!C3</f>
        <v>12</v>
      </c>
      <c r="E53" s="151">
        <f>'Agency Health Rates Ref Table'!F51</f>
        <v>852.94263373174988</v>
      </c>
      <c r="F53" s="174">
        <f t="shared" si="14"/>
        <v>2464.94263373175</v>
      </c>
      <c r="G53" s="71">
        <f t="shared" si="10"/>
        <v>1415</v>
      </c>
      <c r="H53" s="169">
        <f>'Agency Health Rates Ref Table'!$C$3</f>
        <v>12</v>
      </c>
      <c r="I53" s="151">
        <f>'Agency Health Rates Ref Table'!G51</f>
        <v>570.60913831250002</v>
      </c>
      <c r="J53" s="174">
        <f t="shared" si="11"/>
        <v>1997.6091383124999</v>
      </c>
      <c r="K53" s="175">
        <f>+'Agency Health Rates Ref Table'!C$14</f>
        <v>1526</v>
      </c>
      <c r="L53" s="169">
        <f>'Agency Health Rates Ref Table'!$C$3</f>
        <v>12</v>
      </c>
      <c r="M53" s="151">
        <f>'Agency Health Rates Ref Table'!H51</f>
        <v>815.94263373174988</v>
      </c>
      <c r="N53" s="174">
        <f t="shared" si="12"/>
        <v>2353.94263373175</v>
      </c>
    </row>
    <row r="54" spans="1:14" s="66" customFormat="1" ht="12.75" thickBot="1" x14ac:dyDescent="0.25">
      <c r="A54" s="72"/>
      <c r="B54" s="48" t="str">
        <f t="shared" si="13"/>
        <v>$135,401 - +</v>
      </c>
      <c r="C54" s="179">
        <f>'Agency Health Rates Ref Table'!C7</f>
        <v>1600</v>
      </c>
      <c r="D54" s="193">
        <f>'Agency Health Rates Ref Table'!C3</f>
        <v>12</v>
      </c>
      <c r="E54" s="152">
        <f>'Agency Health Rates Ref Table'!F52</f>
        <v>980.18122566275008</v>
      </c>
      <c r="F54" s="178">
        <f t="shared" si="14"/>
        <v>2592.18122566275</v>
      </c>
      <c r="G54" s="73">
        <f t="shared" si="10"/>
        <v>1415</v>
      </c>
      <c r="H54" s="180">
        <f>'Agency Health Rates Ref Table'!$C$3</f>
        <v>12</v>
      </c>
      <c r="I54" s="152">
        <f>'Agency Health Rates Ref Table'!G52</f>
        <v>663.57368506250009</v>
      </c>
      <c r="J54" s="178">
        <f t="shared" si="11"/>
        <v>2090.5736850624999</v>
      </c>
      <c r="K54" s="179">
        <f>+'Agency Health Rates Ref Table'!C$14</f>
        <v>1526</v>
      </c>
      <c r="L54" s="180">
        <f>'Agency Health Rates Ref Table'!$C$3</f>
        <v>12</v>
      </c>
      <c r="M54" s="152">
        <f>'Agency Health Rates Ref Table'!H52</f>
        <v>943.18122566275008</v>
      </c>
      <c r="N54" s="178">
        <f t="shared" si="12"/>
        <v>2481.18122566275</v>
      </c>
    </row>
    <row r="55" spans="1:14" ht="12.75" thickBot="1" x14ac:dyDescent="0.25">
      <c r="A55" s="12" t="s">
        <v>100</v>
      </c>
      <c r="B55" s="290"/>
      <c r="C55" s="190"/>
      <c r="D55" s="191"/>
      <c r="E55" s="183"/>
      <c r="F55" s="184"/>
      <c r="G55" s="192"/>
      <c r="H55" s="184"/>
      <c r="I55" s="184"/>
      <c r="J55" s="184"/>
      <c r="K55" s="184"/>
      <c r="L55" s="260"/>
      <c r="M55" s="204"/>
      <c r="N55" s="205"/>
    </row>
    <row r="56" spans="1:14" x14ac:dyDescent="0.2">
      <c r="A56" s="75"/>
      <c r="B56" s="46" t="str">
        <f>+B45</f>
        <v>$0 - $30,400</v>
      </c>
      <c r="C56" s="172">
        <f>'Agency Health Rates Ref Table'!C$7</f>
        <v>1600</v>
      </c>
      <c r="D56" s="173">
        <f>'Agency Health Rates Ref Table'!C$3</f>
        <v>12</v>
      </c>
      <c r="E56" s="170">
        <f>'Agency Health Rates Ref Table'!F56</f>
        <v>654.1851282545</v>
      </c>
      <c r="F56" s="171">
        <f t="shared" ref="F56:F65" si="15">SUM(C56:E56)</f>
        <v>2266.1851282544999</v>
      </c>
      <c r="G56" s="70">
        <f>+'Agency Health Rates Ref Table'!C$10</f>
        <v>1415</v>
      </c>
      <c r="H56" s="173">
        <f>'Agency Health Rates Ref Table'!$C$3</f>
        <v>12</v>
      </c>
      <c r="I56" s="170">
        <f>'Agency Health Rates Ref Table'!G56</f>
        <v>554.32083112500004</v>
      </c>
      <c r="J56" s="171">
        <f t="shared" ref="J56:J65" si="16">SUM(G56:I56)</f>
        <v>1981.320831125</v>
      </c>
      <c r="K56" s="172">
        <f>+'Agency Health Rates Ref Table'!C$14</f>
        <v>1526</v>
      </c>
      <c r="L56" s="169">
        <f>'Agency Health Rates Ref Table'!$C$3</f>
        <v>12</v>
      </c>
      <c r="M56" s="170">
        <f>'Agency Health Rates Ref Table'!H56</f>
        <v>587.1851282545</v>
      </c>
      <c r="N56" s="171">
        <f t="shared" ref="N56:N57" si="17">SUM(K56:M56)</f>
        <v>2125.1851282544999</v>
      </c>
    </row>
    <row r="57" spans="1:14" x14ac:dyDescent="0.2">
      <c r="A57" s="60" t="s">
        <v>40</v>
      </c>
      <c r="B57" s="47" t="str">
        <f t="shared" ref="B57:B65" si="18">+B46</f>
        <v>$30,401 - $40,400</v>
      </c>
      <c r="C57" s="175">
        <f>'Agency Health Rates Ref Table'!C$7</f>
        <v>1600</v>
      </c>
      <c r="D57" s="186">
        <f>'Agency Health Rates Ref Table'!C$3</f>
        <v>12</v>
      </c>
      <c r="E57" s="151">
        <f>'Agency Health Rates Ref Table'!F57</f>
        <v>725.19098226799997</v>
      </c>
      <c r="F57" s="174">
        <f t="shared" si="15"/>
        <v>2337.190982268</v>
      </c>
      <c r="G57" s="71">
        <f t="shared" ref="G57:G65" si="19">$G$25</f>
        <v>1415</v>
      </c>
      <c r="H57" s="169">
        <f>'Agency Health Rates Ref Table'!$C$3</f>
        <v>12</v>
      </c>
      <c r="I57" s="151">
        <f>'Agency Health Rates Ref Table'!G57</f>
        <v>591.23322468750007</v>
      </c>
      <c r="J57" s="174">
        <f t="shared" si="16"/>
        <v>2018.2332246875001</v>
      </c>
      <c r="K57" s="175">
        <f>+'Agency Health Rates Ref Table'!C$14</f>
        <v>1526</v>
      </c>
      <c r="L57" s="169">
        <f>'Agency Health Rates Ref Table'!$C$3</f>
        <v>12</v>
      </c>
      <c r="M57" s="151">
        <f>'Agency Health Rates Ref Table'!H57</f>
        <v>658.19098226799997</v>
      </c>
      <c r="N57" s="174">
        <f t="shared" si="17"/>
        <v>2196.190982268</v>
      </c>
    </row>
    <row r="58" spans="1:14" x14ac:dyDescent="0.2">
      <c r="A58" s="60" t="s">
        <v>41</v>
      </c>
      <c r="B58" s="47" t="str">
        <f t="shared" si="18"/>
        <v>$40,401 - $46,400</v>
      </c>
      <c r="C58" s="175">
        <f>'Agency Health Rates Ref Table'!C$7</f>
        <v>1600</v>
      </c>
      <c r="D58" s="186">
        <f>'Agency Health Rates Ref Table'!C$3</f>
        <v>12</v>
      </c>
      <c r="E58" s="151">
        <f>'Agency Health Rates Ref Table'!F58</f>
        <v>764.31665692849992</v>
      </c>
      <c r="F58" s="174">
        <f t="shared" si="15"/>
        <v>2376.3166569284999</v>
      </c>
      <c r="G58" s="71">
        <f t="shared" si="19"/>
        <v>1415</v>
      </c>
      <c r="H58" s="169">
        <f>'Agency Health Rates Ref Table'!$C$3</f>
        <v>12</v>
      </c>
      <c r="I58" s="151">
        <f>'Agency Health Rates Ref Table'!G58</f>
        <v>610.37298431250008</v>
      </c>
      <c r="J58" s="174">
        <f t="shared" si="16"/>
        <v>2037.3729843125002</v>
      </c>
      <c r="K58" s="175">
        <f>+'Agency Health Rates Ref Table'!C$14</f>
        <v>1526</v>
      </c>
      <c r="L58" s="169">
        <f>'Agency Health Rates Ref Table'!$C$3</f>
        <v>12</v>
      </c>
      <c r="M58" s="151">
        <f>'Agency Health Rates Ref Table'!H58</f>
        <v>697.31665692849992</v>
      </c>
      <c r="N58" s="174">
        <f>SUM(K58:M58)</f>
        <v>2235.3166569284999</v>
      </c>
    </row>
    <row r="59" spans="1:14" x14ac:dyDescent="0.2">
      <c r="A59" s="60"/>
      <c r="B59" s="47" t="str">
        <f t="shared" si="18"/>
        <v>$46,401 - $52,400</v>
      </c>
      <c r="C59" s="175">
        <f>'Agency Health Rates Ref Table'!C$7</f>
        <v>1600</v>
      </c>
      <c r="D59" s="186">
        <f>'Agency Health Rates Ref Table'!C$3</f>
        <v>12</v>
      </c>
      <c r="E59" s="151">
        <f>'Agency Health Rates Ref Table'!F59</f>
        <v>806.34052971200003</v>
      </c>
      <c r="F59" s="174">
        <f t="shared" si="15"/>
        <v>2418.3405297119998</v>
      </c>
      <c r="G59" s="71">
        <f t="shared" si="19"/>
        <v>1415</v>
      </c>
      <c r="H59" s="169">
        <f>'Agency Health Rates Ref Table'!$C$3</f>
        <v>12</v>
      </c>
      <c r="I59" s="151">
        <f>'Agency Health Rates Ref Table'!G59</f>
        <v>632.24699531250008</v>
      </c>
      <c r="J59" s="174">
        <f t="shared" si="16"/>
        <v>2059.2469953125001</v>
      </c>
      <c r="K59" s="175">
        <f>+'Agency Health Rates Ref Table'!C$14</f>
        <v>1526</v>
      </c>
      <c r="L59" s="169">
        <f>'Agency Health Rates Ref Table'!$C$3</f>
        <v>12</v>
      </c>
      <c r="M59" s="151">
        <f>'Agency Health Rates Ref Table'!H59</f>
        <v>739.34052971200003</v>
      </c>
      <c r="N59" s="174">
        <f t="shared" ref="N59:N62" si="20">SUM(K59:M59)</f>
        <v>2277.3405297119998</v>
      </c>
    </row>
    <row r="60" spans="1:14" x14ac:dyDescent="0.2">
      <c r="A60" s="60"/>
      <c r="B60" s="47" t="str">
        <f t="shared" si="18"/>
        <v>$52,401 - $60,400</v>
      </c>
      <c r="C60" s="175">
        <f>'Agency Health Rates Ref Table'!C$7</f>
        <v>1600</v>
      </c>
      <c r="D60" s="186">
        <f>'Agency Health Rates Ref Table'!C$3</f>
        <v>12</v>
      </c>
      <c r="E60" s="151">
        <f>'Agency Health Rates Ref Table'!F60</f>
        <v>878.79548278700008</v>
      </c>
      <c r="F60" s="174">
        <f t="shared" si="15"/>
        <v>2490.7954827869999</v>
      </c>
      <c r="G60" s="71">
        <f t="shared" si="19"/>
        <v>1415</v>
      </c>
      <c r="H60" s="169">
        <f>'Agency Health Rates Ref Table'!$C$3</f>
        <v>12</v>
      </c>
      <c r="I60" s="151">
        <f>'Agency Health Rates Ref Table'!G60</f>
        <v>675.99501731250007</v>
      </c>
      <c r="J60" s="174">
        <f t="shared" si="16"/>
        <v>2102.9950173124998</v>
      </c>
      <c r="K60" s="175">
        <f>+'Agency Health Rates Ref Table'!C$14</f>
        <v>1526</v>
      </c>
      <c r="L60" s="169">
        <f>'Agency Health Rates Ref Table'!$C$3</f>
        <v>12</v>
      </c>
      <c r="M60" s="151">
        <f>'Agency Health Rates Ref Table'!H60</f>
        <v>811.79548278700008</v>
      </c>
      <c r="N60" s="174">
        <f t="shared" si="20"/>
        <v>2349.7954827869999</v>
      </c>
    </row>
    <row r="61" spans="1:14" x14ac:dyDescent="0.2">
      <c r="A61" s="60"/>
      <c r="B61" s="47" t="str">
        <f t="shared" si="18"/>
        <v>$60,401 - $72,900</v>
      </c>
      <c r="C61" s="175">
        <f>'Agency Health Rates Ref Table'!C$7</f>
        <v>1600</v>
      </c>
      <c r="D61" s="186">
        <f>'Agency Health Rates Ref Table'!C$3</f>
        <v>12</v>
      </c>
      <c r="E61" s="151">
        <f>'Agency Health Rates Ref Table'!F61</f>
        <v>975.8851199075001</v>
      </c>
      <c r="F61" s="174">
        <f t="shared" si="15"/>
        <v>2587.8851199075002</v>
      </c>
      <c r="G61" s="71">
        <f t="shared" si="19"/>
        <v>1415</v>
      </c>
      <c r="H61" s="169">
        <f>'Agency Health Rates Ref Table'!$C$3</f>
        <v>12</v>
      </c>
      <c r="I61" s="151">
        <f>'Agency Health Rates Ref Table'!G61</f>
        <v>736.14854756249997</v>
      </c>
      <c r="J61" s="174">
        <f t="shared" si="16"/>
        <v>2163.1485475625</v>
      </c>
      <c r="K61" s="175">
        <f>+'Agency Health Rates Ref Table'!C$14</f>
        <v>1526</v>
      </c>
      <c r="L61" s="169">
        <f>'Agency Health Rates Ref Table'!$C$3</f>
        <v>12</v>
      </c>
      <c r="M61" s="151">
        <f>'Agency Health Rates Ref Table'!H61</f>
        <v>908.8851199075001</v>
      </c>
      <c r="N61" s="174">
        <f t="shared" si="20"/>
        <v>2446.8851199075002</v>
      </c>
    </row>
    <row r="62" spans="1:14" x14ac:dyDescent="0.2">
      <c r="A62" s="60"/>
      <c r="B62" s="47" t="str">
        <f t="shared" si="18"/>
        <v>$72,901 - $85,400</v>
      </c>
      <c r="C62" s="175">
        <f>'Agency Health Rates Ref Table'!C$7</f>
        <v>1600</v>
      </c>
      <c r="D62" s="186">
        <f>'Agency Health Rates Ref Table'!C$3</f>
        <v>12</v>
      </c>
      <c r="E62" s="151">
        <f>'Agency Health Rates Ref Table'!F62</f>
        <v>1023.7053889369998</v>
      </c>
      <c r="F62" s="174">
        <f t="shared" si="15"/>
        <v>2635.705388937</v>
      </c>
      <c r="G62" s="71">
        <f t="shared" si="19"/>
        <v>1415</v>
      </c>
      <c r="H62" s="169">
        <f>'Agency Health Rates Ref Table'!$C$3</f>
        <v>12</v>
      </c>
      <c r="I62" s="151">
        <f>'Agency Health Rates Ref Table'!G62</f>
        <v>768.95956406250002</v>
      </c>
      <c r="J62" s="174">
        <f t="shared" si="16"/>
        <v>2195.9595640625002</v>
      </c>
      <c r="K62" s="175">
        <f>+'Agency Health Rates Ref Table'!C$14</f>
        <v>1526</v>
      </c>
      <c r="L62" s="169">
        <f>'Agency Health Rates Ref Table'!$C$3</f>
        <v>12</v>
      </c>
      <c r="M62" s="151">
        <f>'Agency Health Rates Ref Table'!H62</f>
        <v>956.70538893699984</v>
      </c>
      <c r="N62" s="174">
        <f t="shared" si="20"/>
        <v>2494.705388937</v>
      </c>
    </row>
    <row r="63" spans="1:14" x14ac:dyDescent="0.2">
      <c r="A63" s="69"/>
      <c r="B63" s="47" t="str">
        <f t="shared" si="18"/>
        <v>$85,401 - $110,400</v>
      </c>
      <c r="C63" s="175">
        <f>'Agency Health Rates Ref Table'!C$7</f>
        <v>1600</v>
      </c>
      <c r="D63" s="186">
        <f>'Agency Health Rates Ref Table'!C$3</f>
        <v>12</v>
      </c>
      <c r="E63" s="151">
        <f>'Agency Health Rates Ref Table'!F63</f>
        <v>1146.8788091645001</v>
      </c>
      <c r="F63" s="174">
        <f t="shared" si="15"/>
        <v>2758.8788091645001</v>
      </c>
      <c r="G63" s="71">
        <f t="shared" si="19"/>
        <v>1415</v>
      </c>
      <c r="H63" s="169">
        <f>'Agency Health Rates Ref Table'!$C$3</f>
        <v>12</v>
      </c>
      <c r="I63" s="151">
        <f>'Agency Health Rates Ref Table'!G63</f>
        <v>861.92411081249998</v>
      </c>
      <c r="J63" s="174">
        <f t="shared" si="16"/>
        <v>2288.9241108124997</v>
      </c>
      <c r="K63" s="175">
        <f>+'Agency Health Rates Ref Table'!C$14</f>
        <v>1526</v>
      </c>
      <c r="L63" s="169">
        <f>'Agency Health Rates Ref Table'!$C$3</f>
        <v>12</v>
      </c>
      <c r="M63" s="151">
        <f>'Agency Health Rates Ref Table'!H63</f>
        <v>1079.8788091645001</v>
      </c>
      <c r="N63" s="174">
        <f>SUM(K63:M63)</f>
        <v>2617.8788091645001</v>
      </c>
    </row>
    <row r="64" spans="1:14" x14ac:dyDescent="0.2">
      <c r="A64" s="69"/>
      <c r="B64" s="47" t="str">
        <f t="shared" si="18"/>
        <v>$110,401 - $135,400</v>
      </c>
      <c r="C64" s="175">
        <f>'Agency Health Rates Ref Table'!C$7</f>
        <v>1600</v>
      </c>
      <c r="D64" s="186">
        <f>'Agency Health Rates Ref Table'!C$3</f>
        <v>12</v>
      </c>
      <c r="E64" s="151">
        <f>'Agency Health Rates Ref Table'!F64</f>
        <v>1316.4233993600001</v>
      </c>
      <c r="F64" s="174">
        <f t="shared" si="15"/>
        <v>2928.4233993600001</v>
      </c>
      <c r="G64" s="71">
        <f t="shared" si="19"/>
        <v>1415</v>
      </c>
      <c r="H64" s="169">
        <f>'Agency Health Rates Ref Table'!$C$3</f>
        <v>12</v>
      </c>
      <c r="I64" s="151">
        <f>'Agency Health Rates Ref Table'!G64</f>
        <v>982.23117131250001</v>
      </c>
      <c r="J64" s="174">
        <f t="shared" si="16"/>
        <v>2409.2311713125</v>
      </c>
      <c r="K64" s="175">
        <f>+'Agency Health Rates Ref Table'!C$14</f>
        <v>1526</v>
      </c>
      <c r="L64" s="169">
        <f>'Agency Health Rates Ref Table'!$C$3</f>
        <v>12</v>
      </c>
      <c r="M64" s="151">
        <f>'Agency Health Rates Ref Table'!H64</f>
        <v>1249.4233993600001</v>
      </c>
      <c r="N64" s="174">
        <f t="shared" ref="N64:N65" si="21">SUM(K64:M64)</f>
        <v>2787.4233993600001</v>
      </c>
    </row>
    <row r="65" spans="1:14" ht="12.75" thickBot="1" x14ac:dyDescent="0.25">
      <c r="A65" s="76"/>
      <c r="B65" s="48" t="str">
        <f t="shared" si="18"/>
        <v>$135,401 - +</v>
      </c>
      <c r="C65" s="179">
        <f>'Agency Health Rates Ref Table'!C$7</f>
        <v>1600</v>
      </c>
      <c r="D65" s="193">
        <f>'Agency Health Rates Ref Table'!C$3</f>
        <v>12</v>
      </c>
      <c r="E65" s="152">
        <f>'Agency Health Rates Ref Table'!F65</f>
        <v>1461.3333055099999</v>
      </c>
      <c r="F65" s="178">
        <f t="shared" si="15"/>
        <v>3073.3333055100002</v>
      </c>
      <c r="G65" s="73">
        <f t="shared" si="19"/>
        <v>1415</v>
      </c>
      <c r="H65" s="180">
        <f>'Agency Health Rates Ref Table'!$C$3</f>
        <v>12</v>
      </c>
      <c r="I65" s="152">
        <f>'Agency Health Rates Ref Table'!G65</f>
        <v>1075.1957180625</v>
      </c>
      <c r="J65" s="178">
        <f t="shared" si="16"/>
        <v>2502.1957180625</v>
      </c>
      <c r="K65" s="179">
        <f>+'Agency Health Rates Ref Table'!C$14</f>
        <v>1526</v>
      </c>
      <c r="L65" s="261">
        <f>'Agency Health Rates Ref Table'!$C$3</f>
        <v>12</v>
      </c>
      <c r="M65" s="152">
        <f>'Agency Health Rates Ref Table'!H65</f>
        <v>1394.3333055099999</v>
      </c>
      <c r="N65" s="178">
        <f t="shared" si="21"/>
        <v>2932.3333055100002</v>
      </c>
    </row>
    <row r="66" spans="1:14" x14ac:dyDescent="0.2">
      <c r="F66" s="2"/>
      <c r="J66" s="57"/>
      <c r="K66" s="149"/>
      <c r="L66" s="149"/>
    </row>
    <row r="67" spans="1:14" x14ac:dyDescent="0.2">
      <c r="F67" s="2"/>
      <c r="K67" s="80"/>
      <c r="L67" s="80"/>
    </row>
    <row r="68" spans="1:14" x14ac:dyDescent="0.2">
      <c r="A68" s="1"/>
      <c r="B68" s="1"/>
      <c r="F68" s="2"/>
      <c r="I68" s="1"/>
      <c r="J68" s="1"/>
      <c r="K68" s="66"/>
      <c r="L68" s="66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2026 (July 1, 2025 - June 30, 2026)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view="pageLayout" topLeftCell="A49" zoomScaleNormal="100" workbookViewId="0">
      <selection activeCell="A37" sqref="A37"/>
    </sheetView>
  </sheetViews>
  <sheetFormatPr defaultColWidth="9.28515625" defaultRowHeight="12" x14ac:dyDescent="0.2"/>
  <cols>
    <col min="1" max="1" width="23.140625" style="3" customWidth="1"/>
    <col min="2" max="2" width="17" style="4" customWidth="1"/>
    <col min="3" max="3" width="9" style="2" bestFit="1" customWidth="1"/>
    <col min="4" max="4" width="8.5703125" style="2" bestFit="1" customWidth="1"/>
    <col min="5" max="5" width="9.28515625" style="4" bestFit="1" customWidth="1"/>
    <col min="6" max="6" width="10" style="7" bestFit="1" customWidth="1"/>
    <col min="7" max="16384" width="9.28515625" style="1"/>
  </cols>
  <sheetData>
    <row r="1" spans="1:6" ht="14.25" customHeight="1" thickBot="1" x14ac:dyDescent="0.25">
      <c r="A1" s="377" t="s">
        <v>46</v>
      </c>
      <c r="B1" s="385"/>
      <c r="C1" s="385"/>
      <c r="D1" s="385"/>
      <c r="E1" s="385"/>
      <c r="F1" s="378"/>
    </row>
    <row r="2" spans="1:6" ht="14.25" customHeight="1" thickBot="1" x14ac:dyDescent="0.25">
      <c r="A2" s="8" t="s">
        <v>0</v>
      </c>
      <c r="B2" s="273" t="s">
        <v>83</v>
      </c>
      <c r="C2" s="120" t="s">
        <v>3</v>
      </c>
      <c r="D2" s="102" t="s">
        <v>36</v>
      </c>
      <c r="E2" s="77" t="s">
        <v>4</v>
      </c>
      <c r="F2" s="97" t="s">
        <v>5</v>
      </c>
    </row>
    <row r="3" spans="1:6" ht="12.75" customHeight="1" x14ac:dyDescent="0.2">
      <c r="A3" s="69"/>
      <c r="B3" s="46" t="str">
        <f>+'Agency Health Rates Ref Table'!E4</f>
        <v>$0 - $30,400</v>
      </c>
      <c r="C3" s="168">
        <f>'Agency Health Rates Ref Table'!C16</f>
        <v>765</v>
      </c>
      <c r="D3" s="169">
        <f>'Agency Health Rates Ref Table'!C3</f>
        <v>12</v>
      </c>
      <c r="E3" s="170">
        <f>'Agency Health Rates Ref Table'!I4</f>
        <v>89.865263840624991</v>
      </c>
      <c r="F3" s="171">
        <f t="shared" ref="F3:F12" si="0">SUM(C3:E3)</f>
        <v>866.86526384062495</v>
      </c>
    </row>
    <row r="4" spans="1:6" ht="12.75" customHeight="1" x14ac:dyDescent="0.2">
      <c r="A4" s="60" t="s">
        <v>40</v>
      </c>
      <c r="B4" s="47" t="str">
        <f>+'Agency Health Rates Ref Table'!E5</f>
        <v>$30,401 - $40,400</v>
      </c>
      <c r="C4" s="168">
        <f>'Agency Health Rates Ref Table'!C16</f>
        <v>765</v>
      </c>
      <c r="D4" s="169">
        <f>'Agency Health Rates Ref Table'!C3</f>
        <v>12</v>
      </c>
      <c r="E4" s="151">
        <f>'Agency Health Rates Ref Table'!I5</f>
        <v>114.11462074999999</v>
      </c>
      <c r="F4" s="174">
        <f t="shared" si="0"/>
        <v>891.11462074999997</v>
      </c>
    </row>
    <row r="5" spans="1:6" ht="12.75" customHeight="1" x14ac:dyDescent="0.2">
      <c r="A5" s="60" t="s">
        <v>39</v>
      </c>
      <c r="B5" s="47" t="str">
        <f>+'Agency Health Rates Ref Table'!E6</f>
        <v>$40,401 - $46,400</v>
      </c>
      <c r="C5" s="168">
        <f>'Agency Health Rates Ref Table'!C16</f>
        <v>765</v>
      </c>
      <c r="D5" s="169">
        <f>'Agency Health Rates Ref Table'!C3</f>
        <v>12</v>
      </c>
      <c r="E5" s="151">
        <f>'Agency Health Rates Ref Table'!I6</f>
        <v>124.09965006562497</v>
      </c>
      <c r="F5" s="174">
        <f t="shared" si="0"/>
        <v>901.09965006562493</v>
      </c>
    </row>
    <row r="6" spans="1:6" ht="12.75" customHeight="1" x14ac:dyDescent="0.2">
      <c r="A6" s="60"/>
      <c r="B6" s="47" t="str">
        <f>+'Agency Health Rates Ref Table'!E7</f>
        <v>$46,401 - $52,400</v>
      </c>
      <c r="C6" s="168">
        <f>'Agency Health Rates Ref Table'!C16</f>
        <v>765</v>
      </c>
      <c r="D6" s="169">
        <f>'Agency Health Rates Ref Table'!C3</f>
        <v>12</v>
      </c>
      <c r="E6" s="151">
        <f>'Agency Health Rates Ref Table'!I7</f>
        <v>132.65824662187498</v>
      </c>
      <c r="F6" s="174">
        <f t="shared" si="0"/>
        <v>909.65824662187492</v>
      </c>
    </row>
    <row r="7" spans="1:6" ht="12.75" customHeight="1" x14ac:dyDescent="0.2">
      <c r="A7" s="60"/>
      <c r="B7" s="47" t="str">
        <f>+'Agency Health Rates Ref Table'!E8</f>
        <v>$52,401 - $60,400</v>
      </c>
      <c r="C7" s="168">
        <f>'Agency Health Rates Ref Table'!C16</f>
        <v>765</v>
      </c>
      <c r="D7" s="169">
        <f>'Agency Health Rates Ref Table'!C3</f>
        <v>12</v>
      </c>
      <c r="E7" s="151">
        <f>'Agency Health Rates Ref Table'!I8</f>
        <v>154.05473801249997</v>
      </c>
      <c r="F7" s="174">
        <f>SUM(C7:E7)</f>
        <v>931.05473801249991</v>
      </c>
    </row>
    <row r="8" spans="1:6" ht="12.75" customHeight="1" x14ac:dyDescent="0.2">
      <c r="A8" s="60"/>
      <c r="B8" s="47" t="str">
        <f>+'Agency Health Rates Ref Table'!E9</f>
        <v>$60,401 - $72,900</v>
      </c>
      <c r="C8" s="168">
        <f>'Agency Health Rates Ref Table'!C16</f>
        <v>765</v>
      </c>
      <c r="D8" s="169">
        <f>'Agency Health Rates Ref Table'!C3</f>
        <v>12</v>
      </c>
      <c r="E8" s="151">
        <f>'Agency Health Rates Ref Table'!I9</f>
        <v>186.86269147812496</v>
      </c>
      <c r="F8" s="174">
        <f t="shared" si="0"/>
        <v>963.86269147812493</v>
      </c>
    </row>
    <row r="9" spans="1:6" ht="12.75" customHeight="1" x14ac:dyDescent="0.2">
      <c r="A9" s="60"/>
      <c r="B9" s="47" t="str">
        <f>+'Agency Health Rates Ref Table'!E10</f>
        <v>$72,901 - $85,400</v>
      </c>
      <c r="C9" s="168">
        <f>'Agency Health Rates Ref Table'!C16</f>
        <v>765</v>
      </c>
      <c r="D9" s="169">
        <f>'Agency Health Rates Ref Table'!C3</f>
        <v>12</v>
      </c>
      <c r="E9" s="151">
        <f>'Agency Health Rates Ref Table'!I10</f>
        <v>206.83275010937496</v>
      </c>
      <c r="F9" s="174">
        <f t="shared" si="0"/>
        <v>983.83275010937496</v>
      </c>
    </row>
    <row r="10" spans="1:6" ht="12.75" customHeight="1" x14ac:dyDescent="0.2">
      <c r="A10" s="69"/>
      <c r="B10" s="47" t="str">
        <f>+'Agency Health Rates Ref Table'!E11</f>
        <v>$85,401 - $110,400</v>
      </c>
      <c r="C10" s="168">
        <f>'Agency Health Rates Ref Table'!C16</f>
        <v>765</v>
      </c>
      <c r="D10" s="169">
        <f>'Agency Health Rates Ref Table'!C3</f>
        <v>12</v>
      </c>
      <c r="E10" s="151">
        <f>'Agency Health Rates Ref Table'!I11</f>
        <v>248.19930013124994</v>
      </c>
      <c r="F10" s="174">
        <f t="shared" si="0"/>
        <v>1025.1993001312499</v>
      </c>
    </row>
    <row r="11" spans="1:6" ht="12.75" customHeight="1" x14ac:dyDescent="0.2">
      <c r="A11" s="69"/>
      <c r="B11" s="47" t="str">
        <f>+'Agency Health Rates Ref Table'!E12</f>
        <v>$110,401 - $135,400</v>
      </c>
      <c r="C11" s="168">
        <f>'Agency Health Rates Ref Table'!C16</f>
        <v>765</v>
      </c>
      <c r="D11" s="169">
        <f>'Agency Health Rates Ref Table'!C3</f>
        <v>12</v>
      </c>
      <c r="E11" s="151">
        <f>'Agency Health Rates Ref Table'!I12</f>
        <v>309.53590878437495</v>
      </c>
      <c r="F11" s="174">
        <f t="shared" si="0"/>
        <v>1086.5359087843749</v>
      </c>
    </row>
    <row r="12" spans="1:6" ht="13.5" customHeight="1" thickBot="1" x14ac:dyDescent="0.25">
      <c r="A12" s="72"/>
      <c r="B12" s="48" t="str">
        <f>+'Agency Health Rates Ref Table'!E13</f>
        <v>$135,401 - +</v>
      </c>
      <c r="C12" s="176">
        <f>'Agency Health Rates Ref Table'!C16</f>
        <v>765</v>
      </c>
      <c r="D12" s="177">
        <f>'Agency Health Rates Ref Table'!C3</f>
        <v>12</v>
      </c>
      <c r="E12" s="152">
        <f>'Agency Health Rates Ref Table'!I13</f>
        <v>352.32889156562493</v>
      </c>
      <c r="F12" s="178">
        <f t="shared" si="0"/>
        <v>1129.3288915656249</v>
      </c>
    </row>
    <row r="13" spans="1:6" ht="13.5" customHeight="1" thickBot="1" x14ac:dyDescent="0.25">
      <c r="A13" s="74" t="s">
        <v>6</v>
      </c>
      <c r="B13" s="274"/>
      <c r="C13" s="181"/>
      <c r="D13" s="182"/>
      <c r="E13" s="183"/>
      <c r="F13" s="184"/>
    </row>
    <row r="14" spans="1:6" ht="12.75" customHeight="1" x14ac:dyDescent="0.2">
      <c r="A14" s="75"/>
      <c r="B14" s="46" t="str">
        <f>+B3</f>
        <v>$0 - $30,400</v>
      </c>
      <c r="C14" s="210">
        <f>'Agency Health Rates Ref Table'!C17</f>
        <v>966</v>
      </c>
      <c r="D14" s="169">
        <f>'Agency Health Rates Ref Table'!C3</f>
        <v>12</v>
      </c>
      <c r="E14" s="170">
        <f>'Agency Health Rates Ref Table'!I17</f>
        <v>182.07483891187499</v>
      </c>
      <c r="F14" s="171">
        <f t="shared" ref="F14:F23" si="1">SUM(C14:E14)</f>
        <v>1160.0748389118751</v>
      </c>
    </row>
    <row r="15" spans="1:6" x14ac:dyDescent="0.2">
      <c r="A15" s="60" t="s">
        <v>40</v>
      </c>
      <c r="B15" s="47" t="str">
        <f t="shared" ref="B15:B23" si="2">+B4</f>
        <v>$30,401 - $40,400</v>
      </c>
      <c r="C15" s="175">
        <f>'Agency Health Rates Ref Table'!C17</f>
        <v>966</v>
      </c>
      <c r="D15" s="186">
        <f>'Agency Health Rates Ref Table'!C3</f>
        <v>12</v>
      </c>
      <c r="E15" s="151">
        <f>'Agency Health Rates Ref Table'!I18</f>
        <v>216.75576060937499</v>
      </c>
      <c r="F15" s="174">
        <f t="shared" si="1"/>
        <v>1194.7557606093751</v>
      </c>
    </row>
    <row r="16" spans="1:6" x14ac:dyDescent="0.2">
      <c r="A16" s="60" t="s">
        <v>41</v>
      </c>
      <c r="B16" s="47" t="str">
        <f t="shared" si="2"/>
        <v>$40,401 - $46,400</v>
      </c>
      <c r="C16" s="175">
        <f>'Agency Health Rates Ref Table'!C17</f>
        <v>966</v>
      </c>
      <c r="D16" s="186">
        <f>'Agency Health Rates Ref Table'!C3</f>
        <v>12</v>
      </c>
      <c r="E16" s="151">
        <f>'Agency Health Rates Ref Table'!I19</f>
        <v>229.76110624593747</v>
      </c>
      <c r="F16" s="174">
        <f>SUM(C16:E16)</f>
        <v>1207.7611062459375</v>
      </c>
    </row>
    <row r="17" spans="1:6" x14ac:dyDescent="0.2">
      <c r="A17" s="60"/>
      <c r="B17" s="47" t="str">
        <f t="shared" si="2"/>
        <v>$46,401 - $52,400</v>
      </c>
      <c r="C17" s="175">
        <f>'Agency Health Rates Ref Table'!C17</f>
        <v>966</v>
      </c>
      <c r="D17" s="186">
        <f>'Agency Health Rates Ref Table'!C3</f>
        <v>12</v>
      </c>
      <c r="E17" s="151">
        <f>'Agency Health Rates Ref Table'!I20</f>
        <v>248.54660549875001</v>
      </c>
      <c r="F17" s="174">
        <f t="shared" si="1"/>
        <v>1226.5466054987501</v>
      </c>
    </row>
    <row r="18" spans="1:6" x14ac:dyDescent="0.2">
      <c r="A18" s="60"/>
      <c r="B18" s="47" t="str">
        <f t="shared" si="2"/>
        <v>$52,401 - $60,400</v>
      </c>
      <c r="C18" s="175">
        <f>'Agency Health Rates Ref Table'!C17</f>
        <v>966</v>
      </c>
      <c r="D18" s="186">
        <f>'Agency Health Rates Ref Table'!C3</f>
        <v>12</v>
      </c>
      <c r="E18" s="151">
        <f>'Agency Health Rates Ref Table'!I21</f>
        <v>297.67791123687499</v>
      </c>
      <c r="F18" s="174">
        <f t="shared" si="1"/>
        <v>1275.6779112368749</v>
      </c>
    </row>
    <row r="19" spans="1:6" x14ac:dyDescent="0.2">
      <c r="A19" s="60"/>
      <c r="B19" s="47" t="str">
        <f t="shared" si="2"/>
        <v>$60,401 - $72,900</v>
      </c>
      <c r="C19" s="175">
        <f>'Agency Health Rates Ref Table'!C17</f>
        <v>966</v>
      </c>
      <c r="D19" s="186">
        <f>'Agency Health Rates Ref Table'!C3</f>
        <v>12</v>
      </c>
      <c r="E19" s="151">
        <f>'Agency Health Rates Ref Table'!I22</f>
        <v>358.36952420749998</v>
      </c>
      <c r="F19" s="174">
        <f t="shared" si="1"/>
        <v>1336.3695242075</v>
      </c>
    </row>
    <row r="20" spans="1:6" x14ac:dyDescent="0.2">
      <c r="A20" s="60"/>
      <c r="B20" s="47" t="str">
        <f t="shared" si="2"/>
        <v>$72,901 - $85,400</v>
      </c>
      <c r="C20" s="175">
        <f>'Agency Health Rates Ref Table'!C17</f>
        <v>966</v>
      </c>
      <c r="D20" s="186">
        <f>'Agency Health Rates Ref Table'!C3</f>
        <v>12</v>
      </c>
      <c r="E20" s="151">
        <f>'Agency Health Rates Ref Table'!I23</f>
        <v>404.61075313749996</v>
      </c>
      <c r="F20" s="174">
        <f t="shared" si="1"/>
        <v>1382.6107531375001</v>
      </c>
    </row>
    <row r="21" spans="1:6" x14ac:dyDescent="0.2">
      <c r="A21" s="69"/>
      <c r="B21" s="47" t="str">
        <f t="shared" si="2"/>
        <v>$85,401 - $110,400</v>
      </c>
      <c r="C21" s="175">
        <f>'Agency Health Rates Ref Table'!C17</f>
        <v>966</v>
      </c>
      <c r="D21" s="186">
        <f>'Agency Health Rates Ref Table'!C3</f>
        <v>12</v>
      </c>
      <c r="E21" s="151">
        <f>'Agency Health Rates Ref Table'!I24</f>
        <v>495.64817259343749</v>
      </c>
      <c r="F21" s="174">
        <f t="shared" si="1"/>
        <v>1473.6481725934375</v>
      </c>
    </row>
    <row r="22" spans="1:6" x14ac:dyDescent="0.2">
      <c r="A22" s="69"/>
      <c r="B22" s="47" t="str">
        <f t="shared" si="2"/>
        <v>$110,401 - $135,400</v>
      </c>
      <c r="C22" s="175">
        <f>'Agency Health Rates Ref Table'!C17</f>
        <v>966</v>
      </c>
      <c r="D22" s="186">
        <f>'Agency Health Rates Ref Table'!C3</f>
        <v>12</v>
      </c>
      <c r="E22" s="151">
        <f>'Agency Health Rates Ref Table'!I25</f>
        <v>586.68559204937492</v>
      </c>
      <c r="F22" s="174">
        <f t="shared" si="1"/>
        <v>1564.6855920493749</v>
      </c>
    </row>
    <row r="23" spans="1:6" ht="12.75" thickBot="1" x14ac:dyDescent="0.25">
      <c r="A23" s="72"/>
      <c r="B23" s="48" t="str">
        <f t="shared" si="2"/>
        <v>$135,401 - +</v>
      </c>
      <c r="C23" s="187">
        <f>'Agency Health Rates Ref Table'!C17</f>
        <v>966</v>
      </c>
      <c r="D23" s="188">
        <f>'Agency Health Rates Ref Table'!C3</f>
        <v>12</v>
      </c>
      <c r="E23" s="152">
        <f>'Agency Health Rates Ref Table'!I26</f>
        <v>669.05278108093751</v>
      </c>
      <c r="F23" s="178">
        <f t="shared" si="1"/>
        <v>1647.0527810809376</v>
      </c>
    </row>
    <row r="24" spans="1:6" ht="14.25" customHeight="1" thickBot="1" x14ac:dyDescent="0.25">
      <c r="A24" s="8" t="s">
        <v>1</v>
      </c>
      <c r="B24" s="275"/>
      <c r="C24" s="190"/>
      <c r="D24" s="191"/>
      <c r="E24" s="183"/>
      <c r="F24" s="184"/>
    </row>
    <row r="25" spans="1:6" x14ac:dyDescent="0.2">
      <c r="A25" s="75"/>
      <c r="B25" s="46" t="str">
        <f>+B14</f>
        <v>$0 - $30,400</v>
      </c>
      <c r="C25" s="172">
        <f>'Agency Health Rates Ref Table'!C18</f>
        <v>1597</v>
      </c>
      <c r="D25" s="173">
        <f>'Agency Health Rates Ref Table'!C3</f>
        <v>12</v>
      </c>
      <c r="E25" s="170">
        <f>'Agency Health Rates Ref Table'!I30</f>
        <v>265.1851282545</v>
      </c>
      <c r="F25" s="171">
        <f t="shared" ref="F25:F34" si="3">SUM(C25:E25)</f>
        <v>1874.1851282544999</v>
      </c>
    </row>
    <row r="26" spans="1:6" x14ac:dyDescent="0.2">
      <c r="A26" s="60" t="s">
        <v>40</v>
      </c>
      <c r="B26" s="47" t="str">
        <f t="shared" ref="B26:B34" si="4">+B15</f>
        <v>$30,401 - $40,400</v>
      </c>
      <c r="C26" s="175">
        <f>'Agency Health Rates Ref Table'!C18</f>
        <v>1597</v>
      </c>
      <c r="D26" s="186">
        <f>'Agency Health Rates Ref Table'!C3</f>
        <v>12</v>
      </c>
      <c r="E26" s="151">
        <f>'Agency Health Rates Ref Table'!I31</f>
        <v>336.19098226799997</v>
      </c>
      <c r="F26" s="174">
        <f t="shared" si="3"/>
        <v>1945.190982268</v>
      </c>
    </row>
    <row r="27" spans="1:6" x14ac:dyDescent="0.2">
      <c r="A27" s="60" t="s">
        <v>41</v>
      </c>
      <c r="B27" s="47" t="str">
        <f t="shared" si="4"/>
        <v>$40,401 - $46,400</v>
      </c>
      <c r="C27" s="175">
        <f>'Agency Health Rates Ref Table'!C18</f>
        <v>1597</v>
      </c>
      <c r="D27" s="186">
        <f>'Agency Health Rates Ref Table'!C3</f>
        <v>12</v>
      </c>
      <c r="E27" s="151">
        <f>'Agency Health Rates Ref Table'!I32</f>
        <v>375.31665692849992</v>
      </c>
      <c r="F27" s="174">
        <f t="shared" si="3"/>
        <v>1984.3166569284999</v>
      </c>
    </row>
    <row r="28" spans="1:6" x14ac:dyDescent="0.2">
      <c r="A28" s="60"/>
      <c r="B28" s="47" t="str">
        <f t="shared" si="4"/>
        <v>$46,401 - $52,400</v>
      </c>
      <c r="C28" s="175">
        <f>'Agency Health Rates Ref Table'!C18</f>
        <v>1597</v>
      </c>
      <c r="D28" s="186">
        <f>'Agency Health Rates Ref Table'!C3</f>
        <v>12</v>
      </c>
      <c r="E28" s="151">
        <f>'Agency Health Rates Ref Table'!I33</f>
        <v>417.34052971199998</v>
      </c>
      <c r="F28" s="174">
        <f t="shared" si="3"/>
        <v>2026.340529712</v>
      </c>
    </row>
    <row r="29" spans="1:6" x14ac:dyDescent="0.2">
      <c r="A29" s="60"/>
      <c r="B29" s="47" t="str">
        <f t="shared" si="4"/>
        <v>$52,401 - $60,400</v>
      </c>
      <c r="C29" s="175">
        <f>'Agency Health Rates Ref Table'!C18</f>
        <v>1597</v>
      </c>
      <c r="D29" s="186">
        <f>'Agency Health Rates Ref Table'!C3</f>
        <v>12</v>
      </c>
      <c r="E29" s="151">
        <f>'Agency Health Rates Ref Table'!I34</f>
        <v>489.79548278700003</v>
      </c>
      <c r="F29" s="174">
        <f t="shared" si="3"/>
        <v>2098.7954827869999</v>
      </c>
    </row>
    <row r="30" spans="1:6" x14ac:dyDescent="0.2">
      <c r="A30" s="60"/>
      <c r="B30" s="47" t="str">
        <f t="shared" si="4"/>
        <v>$60,401 - $72,900</v>
      </c>
      <c r="C30" s="175">
        <f>'Agency Health Rates Ref Table'!C18</f>
        <v>1597</v>
      </c>
      <c r="D30" s="186">
        <f>'Agency Health Rates Ref Table'!C3</f>
        <v>12</v>
      </c>
      <c r="E30" s="151">
        <f>'Agency Health Rates Ref Table'!I35</f>
        <v>586.8851199075001</v>
      </c>
      <c r="F30" s="174">
        <f t="shared" si="3"/>
        <v>2195.8851199075002</v>
      </c>
    </row>
    <row r="31" spans="1:6" x14ac:dyDescent="0.2">
      <c r="A31" s="60"/>
      <c r="B31" s="47" t="str">
        <f t="shared" si="4"/>
        <v>$72,901 - $85,400</v>
      </c>
      <c r="C31" s="175">
        <f>'Agency Health Rates Ref Table'!C18</f>
        <v>1597</v>
      </c>
      <c r="D31" s="186">
        <f>'Agency Health Rates Ref Table'!C3</f>
        <v>12</v>
      </c>
      <c r="E31" s="151">
        <f>'Agency Health Rates Ref Table'!I36</f>
        <v>634.70538893699984</v>
      </c>
      <c r="F31" s="174">
        <f>SUM(C31:E31)</f>
        <v>2243.705388937</v>
      </c>
    </row>
    <row r="32" spans="1:6" x14ac:dyDescent="0.2">
      <c r="A32" s="69"/>
      <c r="B32" s="47" t="str">
        <f t="shared" si="4"/>
        <v>$85,401 - $110,400</v>
      </c>
      <c r="C32" s="175">
        <f>'Agency Health Rates Ref Table'!C18</f>
        <v>1597</v>
      </c>
      <c r="D32" s="186">
        <f>'Agency Health Rates Ref Table'!C3</f>
        <v>12</v>
      </c>
      <c r="E32" s="151">
        <f>'Agency Health Rates Ref Table'!I37</f>
        <v>757.87880916450001</v>
      </c>
      <c r="F32" s="174">
        <f t="shared" si="3"/>
        <v>2366.8788091645001</v>
      </c>
    </row>
    <row r="33" spans="1:6" x14ac:dyDescent="0.2">
      <c r="A33" s="69"/>
      <c r="B33" s="47" t="str">
        <f t="shared" si="4"/>
        <v>$110,401 - $135,400</v>
      </c>
      <c r="C33" s="175">
        <f>'Agency Health Rates Ref Table'!C18</f>
        <v>1597</v>
      </c>
      <c r="D33" s="186">
        <f>'Agency Health Rates Ref Table'!C3</f>
        <v>12</v>
      </c>
      <c r="E33" s="151">
        <f>'Agency Health Rates Ref Table'!I38</f>
        <v>927.42339935999996</v>
      </c>
      <c r="F33" s="174">
        <f t="shared" si="3"/>
        <v>2536.4233993600001</v>
      </c>
    </row>
    <row r="34" spans="1:6" ht="12.75" thickBot="1" x14ac:dyDescent="0.25">
      <c r="A34" s="76"/>
      <c r="B34" s="48" t="str">
        <f t="shared" si="4"/>
        <v>$135,401 - +</v>
      </c>
      <c r="C34" s="179">
        <f>'Agency Health Rates Ref Table'!C18</f>
        <v>1597</v>
      </c>
      <c r="D34" s="193">
        <f>'Agency Health Rates Ref Table'!C3</f>
        <v>12</v>
      </c>
      <c r="E34" s="152">
        <f>'Agency Health Rates Ref Table'!I39</f>
        <v>1072.3333055099999</v>
      </c>
      <c r="F34" s="178">
        <f t="shared" si="3"/>
        <v>2681.3333055100002</v>
      </c>
    </row>
    <row r="35" spans="1:6" x14ac:dyDescent="0.2">
      <c r="A35" s="63"/>
      <c r="B35" s="64"/>
      <c r="C35" s="61"/>
      <c r="D35" s="61"/>
      <c r="E35" s="65"/>
      <c r="F35" s="62"/>
    </row>
    <row r="36" spans="1:6" x14ac:dyDescent="0.2">
      <c r="A36" s="63"/>
      <c r="B36" s="64"/>
      <c r="C36" s="61"/>
      <c r="D36" s="61"/>
      <c r="E36" s="65"/>
      <c r="F36" s="62"/>
    </row>
    <row r="37" spans="1:6" x14ac:dyDescent="0.2">
      <c r="A37" s="63"/>
      <c r="B37" s="64"/>
      <c r="C37" s="61"/>
      <c r="D37" s="61"/>
      <c r="E37" s="65"/>
      <c r="F37" s="62"/>
    </row>
    <row r="38" spans="1:6" x14ac:dyDescent="0.2">
      <c r="A38" s="63"/>
      <c r="B38" s="64"/>
      <c r="C38" s="61"/>
      <c r="D38" s="61"/>
      <c r="E38" s="65"/>
      <c r="F38" s="62"/>
    </row>
    <row r="39" spans="1:6" x14ac:dyDescent="0.2">
      <c r="A39" s="63"/>
      <c r="B39" s="64"/>
      <c r="C39" s="61"/>
      <c r="D39" s="61"/>
      <c r="E39" s="65"/>
      <c r="F39" s="62"/>
    </row>
    <row r="40" spans="1:6" x14ac:dyDescent="0.2">
      <c r="A40" s="63"/>
      <c r="B40" s="64"/>
      <c r="C40" s="61"/>
      <c r="D40" s="61"/>
      <c r="E40" s="65"/>
      <c r="F40" s="62"/>
    </row>
    <row r="41" spans="1:6" x14ac:dyDescent="0.2">
      <c r="A41" s="63"/>
      <c r="B41" s="64"/>
      <c r="C41" s="61"/>
      <c r="D41" s="61"/>
      <c r="E41" s="65"/>
      <c r="F41" s="62"/>
    </row>
    <row r="42" spans="1:6" ht="12.75" thickBot="1" x14ac:dyDescent="0.25">
      <c r="A42" s="63"/>
      <c r="B42" s="64"/>
      <c r="C42" s="61"/>
      <c r="D42" s="61"/>
      <c r="E42" s="65"/>
      <c r="F42" s="62"/>
    </row>
    <row r="43" spans="1:6" ht="14.25" customHeight="1" thickBot="1" x14ac:dyDescent="0.25">
      <c r="A43" s="377" t="s">
        <v>46</v>
      </c>
      <c r="B43" s="385"/>
      <c r="C43" s="385"/>
      <c r="D43" s="385"/>
      <c r="E43" s="385"/>
      <c r="F43" s="378"/>
    </row>
    <row r="44" spans="1:6" ht="27.75" customHeight="1" thickBot="1" x14ac:dyDescent="0.25">
      <c r="A44" s="74" t="s">
        <v>2</v>
      </c>
      <c r="B44" s="273" t="s">
        <v>83</v>
      </c>
      <c r="C44" s="77" t="s">
        <v>3</v>
      </c>
      <c r="D44" s="121" t="s">
        <v>36</v>
      </c>
      <c r="E44" s="120" t="s">
        <v>4</v>
      </c>
      <c r="F44" s="68" t="s">
        <v>5</v>
      </c>
    </row>
    <row r="45" spans="1:6" x14ac:dyDescent="0.2">
      <c r="A45" s="69"/>
      <c r="B45" s="46" t="str">
        <f>+B25</f>
        <v>$0 - $30,400</v>
      </c>
      <c r="C45" s="172">
        <f>'Agency Health Rates Ref Table'!C19</f>
        <v>1597</v>
      </c>
      <c r="D45" s="173">
        <f>'Agency Health Rates Ref Table'!C3</f>
        <v>12</v>
      </c>
      <c r="E45" s="207">
        <f>'Agency Health Rates Ref Table'!I43</f>
        <v>212.54628424837497</v>
      </c>
      <c r="F45" s="171">
        <f>SUM(C45:E45)</f>
        <v>1821.5462842483751</v>
      </c>
    </row>
    <row r="46" spans="1:6" x14ac:dyDescent="0.2">
      <c r="A46" s="60" t="s">
        <v>40</v>
      </c>
      <c r="B46" s="47" t="str">
        <f t="shared" ref="B46:B54" si="5">+B26</f>
        <v>$30,401 - $40,400</v>
      </c>
      <c r="C46" s="175">
        <f>'Agency Health Rates Ref Table'!C19</f>
        <v>1597</v>
      </c>
      <c r="D46" s="186">
        <f>'Agency Health Rates Ref Table'!C3</f>
        <v>12</v>
      </c>
      <c r="E46" s="208">
        <f>'Agency Health Rates Ref Table'!I44</f>
        <v>266.04432858299998</v>
      </c>
      <c r="F46" s="174">
        <f t="shared" ref="F46:F54" si="6">SUM(C46:E46)</f>
        <v>1875.0443285829999</v>
      </c>
    </row>
    <row r="47" spans="1:6" x14ac:dyDescent="0.2">
      <c r="A47" s="60" t="s">
        <v>41</v>
      </c>
      <c r="B47" s="47" t="str">
        <f t="shared" si="5"/>
        <v>$40,401 - $46,400</v>
      </c>
      <c r="C47" s="175">
        <f>'Agency Health Rates Ref Table'!C19</f>
        <v>1597</v>
      </c>
      <c r="D47" s="186">
        <f>'Agency Health Rates Ref Table'!C3</f>
        <v>12</v>
      </c>
      <c r="E47" s="208">
        <f>'Agency Health Rates Ref Table'!I45</f>
        <v>299.299869655875</v>
      </c>
      <c r="F47" s="174">
        <f t="shared" si="6"/>
        <v>1908.299869655875</v>
      </c>
    </row>
    <row r="48" spans="1:6" x14ac:dyDescent="0.2">
      <c r="A48" s="60"/>
      <c r="B48" s="47" t="str">
        <f t="shared" si="5"/>
        <v>$46,401 - $52,400</v>
      </c>
      <c r="C48" s="175">
        <f>'Agency Health Rates Ref Table'!C19</f>
        <v>1597</v>
      </c>
      <c r="D48" s="186">
        <f>'Agency Health Rates Ref Table'!C3</f>
        <v>12</v>
      </c>
      <c r="E48" s="208">
        <f>'Agency Health Rates Ref Table'!I46</f>
        <v>326.77183836824997</v>
      </c>
      <c r="F48" s="174">
        <f t="shared" si="6"/>
        <v>1935.77183836825</v>
      </c>
    </row>
    <row r="49" spans="1:6" x14ac:dyDescent="0.2">
      <c r="A49" s="60"/>
      <c r="B49" s="47" t="str">
        <f t="shared" si="5"/>
        <v>$52,401 - $60,400</v>
      </c>
      <c r="C49" s="175">
        <f>'Agency Health Rates Ref Table'!C19</f>
        <v>1597</v>
      </c>
      <c r="D49" s="186">
        <f>'Agency Health Rates Ref Table'!C3</f>
        <v>12</v>
      </c>
      <c r="E49" s="208">
        <f>'Agency Health Rates Ref Table'!I47</f>
        <v>387.49934815349997</v>
      </c>
      <c r="F49" s="174">
        <f t="shared" si="6"/>
        <v>1996.4993481535</v>
      </c>
    </row>
    <row r="50" spans="1:6" x14ac:dyDescent="0.2">
      <c r="A50" s="60"/>
      <c r="B50" s="47" t="str">
        <f t="shared" si="5"/>
        <v>$60,401 - $72,900</v>
      </c>
      <c r="C50" s="175">
        <f>'Agency Health Rates Ref Table'!C19</f>
        <v>1597</v>
      </c>
      <c r="D50" s="186">
        <f>'Agency Health Rates Ref Table'!C3</f>
        <v>12</v>
      </c>
      <c r="E50" s="208">
        <f>'Agency Health Rates Ref Table'!I48</f>
        <v>465.57757502024998</v>
      </c>
      <c r="F50" s="174">
        <f t="shared" si="6"/>
        <v>2074.5775750202502</v>
      </c>
    </row>
    <row r="51" spans="1:6" x14ac:dyDescent="0.2">
      <c r="A51" s="60"/>
      <c r="B51" s="47" t="str">
        <f t="shared" si="5"/>
        <v>$72,901 - $85,400</v>
      </c>
      <c r="C51" s="175">
        <f>'Agency Health Rates Ref Table'!C19</f>
        <v>1597</v>
      </c>
      <c r="D51" s="186">
        <f>'Agency Health Rates Ref Table'!C3</f>
        <v>12</v>
      </c>
      <c r="E51" s="208">
        <f>'Agency Health Rates Ref Table'!I49</f>
        <v>523.41329862525004</v>
      </c>
      <c r="F51" s="174">
        <f t="shared" si="6"/>
        <v>2132.4132986252498</v>
      </c>
    </row>
    <row r="52" spans="1:6" x14ac:dyDescent="0.2">
      <c r="A52" s="69"/>
      <c r="B52" s="47" t="str">
        <f t="shared" si="5"/>
        <v>$85,401 - $110,400</v>
      </c>
      <c r="C52" s="175">
        <f>'Agency Health Rates Ref Table'!C19</f>
        <v>1597</v>
      </c>
      <c r="D52" s="186">
        <f>'Agency Health Rates Ref Table'!C3</f>
        <v>12</v>
      </c>
      <c r="E52" s="208">
        <f>'Agency Health Rates Ref Table'!I50</f>
        <v>659.32724909699994</v>
      </c>
      <c r="F52" s="174">
        <f t="shared" si="6"/>
        <v>2268.3272490969998</v>
      </c>
    </row>
    <row r="53" spans="1:6" x14ac:dyDescent="0.2">
      <c r="A53" s="69"/>
      <c r="B53" s="47" t="str">
        <f t="shared" si="5"/>
        <v>$110,401 - $135,400</v>
      </c>
      <c r="C53" s="175">
        <f>'Agency Health Rates Ref Table'!C19</f>
        <v>1597</v>
      </c>
      <c r="D53" s="186">
        <f>'Agency Health Rates Ref Table'!C3</f>
        <v>12</v>
      </c>
      <c r="E53" s="208">
        <f>'Agency Health Rates Ref Table'!I51</f>
        <v>829.94263373174988</v>
      </c>
      <c r="F53" s="174">
        <f t="shared" si="6"/>
        <v>2438.94263373175</v>
      </c>
    </row>
    <row r="54" spans="1:6" ht="12.75" thickBot="1" x14ac:dyDescent="0.25">
      <c r="A54" s="72"/>
      <c r="B54" s="48" t="str">
        <f t="shared" si="5"/>
        <v>$135,401 - +</v>
      </c>
      <c r="C54" s="179">
        <f>'Agency Health Rates Ref Table'!C19</f>
        <v>1597</v>
      </c>
      <c r="D54" s="193">
        <f>'Agency Health Rates Ref Table'!C3</f>
        <v>12</v>
      </c>
      <c r="E54" s="209">
        <f>'Agency Health Rates Ref Table'!I52</f>
        <v>957.18122566275008</v>
      </c>
      <c r="F54" s="178">
        <f t="shared" si="6"/>
        <v>2566.18122566275</v>
      </c>
    </row>
    <row r="55" spans="1:6" ht="12.75" thickBot="1" x14ac:dyDescent="0.25">
      <c r="F55" s="2"/>
    </row>
    <row r="56" spans="1:6" ht="12.75" thickBot="1" x14ac:dyDescent="0.25">
      <c r="A56" s="359" t="s">
        <v>101</v>
      </c>
      <c r="B56" s="319"/>
      <c r="C56" s="190"/>
      <c r="D56" s="191"/>
      <c r="E56" s="322"/>
      <c r="F56" s="323"/>
    </row>
    <row r="57" spans="1:6" x14ac:dyDescent="0.2">
      <c r="A57" s="75"/>
      <c r="B57" s="324" t="str">
        <f>+B45</f>
        <v>$0 - $30,400</v>
      </c>
      <c r="C57" s="316">
        <f>'Agency Health Rates Ref Table'!C19</f>
        <v>1597</v>
      </c>
      <c r="D57" s="173">
        <f>'Agency Health Rates Ref Table'!C3</f>
        <v>12</v>
      </c>
      <c r="E57" s="326">
        <f>'Agency Health Rates Ref Table'!I56</f>
        <v>620.1851282545</v>
      </c>
      <c r="F57" s="171">
        <f t="shared" ref="F57:F62" si="7">SUM(C57:E57)</f>
        <v>2229.1851282544999</v>
      </c>
    </row>
    <row r="58" spans="1:6" x14ac:dyDescent="0.2">
      <c r="A58" s="60" t="s">
        <v>40</v>
      </c>
      <c r="B58" s="320" t="str">
        <f t="shared" ref="B58:B66" si="8">+B46</f>
        <v>$30,401 - $40,400</v>
      </c>
      <c r="C58" s="317">
        <f>'Agency Health Rates Ref Table'!C$19</f>
        <v>1597</v>
      </c>
      <c r="D58" s="186">
        <f>'Agency Health Rates Ref Table'!C$3</f>
        <v>12</v>
      </c>
      <c r="E58" s="325">
        <f>'Agency Health Rates Ref Table'!I57</f>
        <v>691.19098226799997</v>
      </c>
      <c r="F58" s="174">
        <f t="shared" si="7"/>
        <v>2300.190982268</v>
      </c>
    </row>
    <row r="59" spans="1:6" x14ac:dyDescent="0.2">
      <c r="A59" s="60" t="s">
        <v>41</v>
      </c>
      <c r="B59" s="320" t="str">
        <f t="shared" si="8"/>
        <v>$40,401 - $46,400</v>
      </c>
      <c r="C59" s="317">
        <f>'Agency Health Rates Ref Table'!C$19</f>
        <v>1597</v>
      </c>
      <c r="D59" s="186">
        <f>'Agency Health Rates Ref Table'!C$3</f>
        <v>12</v>
      </c>
      <c r="E59" s="325">
        <f>'Agency Health Rates Ref Table'!I58</f>
        <v>730.31665692849992</v>
      </c>
      <c r="F59" s="174">
        <f t="shared" si="7"/>
        <v>2339.3166569284999</v>
      </c>
    </row>
    <row r="60" spans="1:6" x14ac:dyDescent="0.2">
      <c r="A60" s="60"/>
      <c r="B60" s="320" t="str">
        <f t="shared" si="8"/>
        <v>$46,401 - $52,400</v>
      </c>
      <c r="C60" s="317">
        <f>'Agency Health Rates Ref Table'!C$19</f>
        <v>1597</v>
      </c>
      <c r="D60" s="186">
        <f>'Agency Health Rates Ref Table'!C$3</f>
        <v>12</v>
      </c>
      <c r="E60" s="325">
        <f>'Agency Health Rates Ref Table'!I59</f>
        <v>772.34052971200003</v>
      </c>
      <c r="F60" s="174">
        <f t="shared" si="7"/>
        <v>2381.3405297119998</v>
      </c>
    </row>
    <row r="61" spans="1:6" x14ac:dyDescent="0.2">
      <c r="A61" s="60"/>
      <c r="B61" s="320" t="str">
        <f t="shared" si="8"/>
        <v>$52,401 - $60,400</v>
      </c>
      <c r="C61" s="317">
        <f>'Agency Health Rates Ref Table'!C$19</f>
        <v>1597</v>
      </c>
      <c r="D61" s="186">
        <f>'Agency Health Rates Ref Table'!C$3</f>
        <v>12</v>
      </c>
      <c r="E61" s="325">
        <f>'Agency Health Rates Ref Table'!I60</f>
        <v>844.79548278700008</v>
      </c>
      <c r="F61" s="174">
        <f t="shared" si="7"/>
        <v>2453.7954827869999</v>
      </c>
    </row>
    <row r="62" spans="1:6" x14ac:dyDescent="0.2">
      <c r="A62" s="60"/>
      <c r="B62" s="320" t="str">
        <f t="shared" si="8"/>
        <v>$60,401 - $72,900</v>
      </c>
      <c r="C62" s="317">
        <f>'Agency Health Rates Ref Table'!C$19</f>
        <v>1597</v>
      </c>
      <c r="D62" s="186">
        <f>'Agency Health Rates Ref Table'!C$3</f>
        <v>12</v>
      </c>
      <c r="E62" s="325">
        <f>'Agency Health Rates Ref Table'!I61</f>
        <v>941.8851199075001</v>
      </c>
      <c r="F62" s="174">
        <f t="shared" si="7"/>
        <v>2550.8851199075002</v>
      </c>
    </row>
    <row r="63" spans="1:6" x14ac:dyDescent="0.2">
      <c r="A63" s="60"/>
      <c r="B63" s="320" t="str">
        <f t="shared" si="8"/>
        <v>$72,901 - $85,400</v>
      </c>
      <c r="C63" s="317">
        <f>'Agency Health Rates Ref Table'!C$19</f>
        <v>1597</v>
      </c>
      <c r="D63" s="186">
        <f>'Agency Health Rates Ref Table'!C$3</f>
        <v>12</v>
      </c>
      <c r="E63" s="325">
        <f>'Agency Health Rates Ref Table'!I62</f>
        <v>989.70538893699984</v>
      </c>
      <c r="F63" s="174">
        <f>SUM(C63:E63)</f>
        <v>2598.705388937</v>
      </c>
    </row>
    <row r="64" spans="1:6" x14ac:dyDescent="0.2">
      <c r="A64" s="69"/>
      <c r="B64" s="320" t="str">
        <f t="shared" si="8"/>
        <v>$85,401 - $110,400</v>
      </c>
      <c r="C64" s="317">
        <f>'Agency Health Rates Ref Table'!C$19</f>
        <v>1597</v>
      </c>
      <c r="D64" s="186">
        <f>'Agency Health Rates Ref Table'!C$3</f>
        <v>12</v>
      </c>
      <c r="E64" s="325">
        <f>'Agency Health Rates Ref Table'!I63</f>
        <v>1112.8788091645001</v>
      </c>
      <c r="F64" s="174">
        <f t="shared" ref="F64:F66" si="9">SUM(C64:E64)</f>
        <v>2721.8788091645001</v>
      </c>
    </row>
    <row r="65" spans="1:6" x14ac:dyDescent="0.2">
      <c r="A65" s="69"/>
      <c r="B65" s="320" t="str">
        <f t="shared" si="8"/>
        <v>$110,401 - $135,400</v>
      </c>
      <c r="C65" s="317">
        <f>'Agency Health Rates Ref Table'!C$19</f>
        <v>1597</v>
      </c>
      <c r="D65" s="186">
        <f>'Agency Health Rates Ref Table'!C$3</f>
        <v>12</v>
      </c>
      <c r="E65" s="325">
        <f>'Agency Health Rates Ref Table'!I64</f>
        <v>1282.4233993600001</v>
      </c>
      <c r="F65" s="174">
        <f t="shared" si="9"/>
        <v>2891.4233993600001</v>
      </c>
    </row>
    <row r="66" spans="1:6" ht="12.75" thickBot="1" x14ac:dyDescent="0.25">
      <c r="A66" s="72"/>
      <c r="B66" s="166" t="str">
        <f t="shared" si="8"/>
        <v>$135,401 - +</v>
      </c>
      <c r="C66" s="318">
        <f>'Agency Health Rates Ref Table'!C$19</f>
        <v>1597</v>
      </c>
      <c r="D66" s="193">
        <f>'Agency Health Rates Ref Table'!C$3</f>
        <v>12</v>
      </c>
      <c r="E66" s="327">
        <f>'Agency Health Rates Ref Table'!I65</f>
        <v>1427.3333055099999</v>
      </c>
      <c r="F66" s="178">
        <f t="shared" si="9"/>
        <v>3036.3333055100002</v>
      </c>
    </row>
    <row r="67" spans="1:6" x14ac:dyDescent="0.2">
      <c r="F67" s="2"/>
    </row>
    <row r="68" spans="1:6" x14ac:dyDescent="0.2">
      <c r="A68" s="272">
        <f>+'Active State Health Plan'!A68</f>
        <v>0</v>
      </c>
      <c r="B68" s="1"/>
      <c r="F68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2026 (July 1, 2025 - June 30, 2026)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Layout" topLeftCell="A45" zoomScaleNormal="50" workbookViewId="0">
      <selection activeCell="A56" sqref="A56"/>
    </sheetView>
  </sheetViews>
  <sheetFormatPr defaultRowHeight="12.75" x14ac:dyDescent="0.2"/>
  <cols>
    <col min="1" max="1" width="21.7109375" customWidth="1"/>
    <col min="2" max="2" width="18.7109375" bestFit="1" customWidth="1"/>
    <col min="3" max="3" width="9.140625" style="14" bestFit="1" customWidth="1"/>
    <col min="4" max="4" width="8.5703125" style="14" bestFit="1" customWidth="1"/>
    <col min="5" max="5" width="9.42578125" style="14" bestFit="1" customWidth="1"/>
    <col min="6" max="6" width="11.28515625" customWidth="1"/>
  </cols>
  <sheetData>
    <row r="1" spans="1:6" s="66" customFormat="1" ht="12.75" customHeight="1" thickBot="1" x14ac:dyDescent="0.25">
      <c r="A1" s="379" t="s">
        <v>47</v>
      </c>
      <c r="B1" s="386"/>
      <c r="C1" s="386"/>
      <c r="D1" s="386"/>
      <c r="E1" s="386"/>
      <c r="F1" s="380"/>
    </row>
    <row r="2" spans="1:6" s="66" customFormat="1" ht="13.5" customHeight="1" thickBot="1" x14ac:dyDescent="0.25">
      <c r="A2" s="8" t="s">
        <v>0</v>
      </c>
      <c r="B2" s="273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$30,400</v>
      </c>
      <c r="C3" s="211">
        <f>'Agency Health Rates Ref Table'!C20</f>
        <v>501</v>
      </c>
      <c r="D3" s="173">
        <f>'Agency Health Rates Ref Table'!C3</f>
        <v>12</v>
      </c>
      <c r="E3" s="170">
        <f>'Agency Health Rates Ref Table'!J4</f>
        <v>58.378320000000009</v>
      </c>
      <c r="F3" s="171">
        <f>SUM(C3:E3)</f>
        <v>571.37832000000003</v>
      </c>
    </row>
    <row r="4" spans="1:6" s="66" customFormat="1" ht="12" x14ac:dyDescent="0.2">
      <c r="A4" s="60" t="s">
        <v>40</v>
      </c>
      <c r="B4" s="47" t="str">
        <f>+'Agency Health Rates Ref Table'!E5</f>
        <v>$30,401 - $40,400</v>
      </c>
      <c r="C4" s="212">
        <f>'Agency Health Rates Ref Table'!C20</f>
        <v>501</v>
      </c>
      <c r="D4" s="169">
        <f>'Agency Health Rates Ref Table'!C3</f>
        <v>12</v>
      </c>
      <c r="E4" s="151">
        <f>'Agency Health Rates Ref Table'!J5</f>
        <v>66.339000000000013</v>
      </c>
      <c r="F4" s="174">
        <f t="shared" ref="F4:F12" si="0">SUM(C4:E4)</f>
        <v>579.33900000000006</v>
      </c>
    </row>
    <row r="5" spans="1:6" s="66" customFormat="1" ht="12" x14ac:dyDescent="0.2">
      <c r="A5" s="60" t="s">
        <v>39</v>
      </c>
      <c r="B5" s="47" t="str">
        <f>+'Agency Health Rates Ref Table'!E6</f>
        <v>$40,401 - $46,400</v>
      </c>
      <c r="C5" s="212">
        <f>'Agency Health Rates Ref Table'!C20</f>
        <v>501</v>
      </c>
      <c r="D5" s="169">
        <f>'Agency Health Rates Ref Table'!C3</f>
        <v>12</v>
      </c>
      <c r="E5" s="151">
        <f>'Agency Health Rates Ref Table'!J6</f>
        <v>70.319340000000011</v>
      </c>
      <c r="F5" s="174">
        <f t="shared" si="0"/>
        <v>583.31934000000001</v>
      </c>
    </row>
    <row r="6" spans="1:6" s="66" customFormat="1" ht="12" x14ac:dyDescent="0.2">
      <c r="A6" s="60"/>
      <c r="B6" s="47" t="str">
        <f>+'Agency Health Rates Ref Table'!E7</f>
        <v>$46,401 - $52,400</v>
      </c>
      <c r="C6" s="212">
        <f>'Agency Health Rates Ref Table'!C20</f>
        <v>501</v>
      </c>
      <c r="D6" s="169">
        <f>'Agency Health Rates Ref Table'!C3</f>
        <v>12</v>
      </c>
      <c r="E6" s="151">
        <f>'Agency Health Rates Ref Table'!J7</f>
        <v>72.97290000000001</v>
      </c>
      <c r="F6" s="174">
        <f t="shared" si="0"/>
        <v>585.97289999999998</v>
      </c>
    </row>
    <row r="7" spans="1:6" s="66" customFormat="1" ht="12" x14ac:dyDescent="0.2">
      <c r="A7" s="60"/>
      <c r="B7" s="47" t="str">
        <f>+'Agency Health Rates Ref Table'!E8</f>
        <v>$52,401 - $60,400</v>
      </c>
      <c r="C7" s="212">
        <f>'Agency Health Rates Ref Table'!C20</f>
        <v>501</v>
      </c>
      <c r="D7" s="169">
        <f>'Agency Health Rates Ref Table'!C3</f>
        <v>12</v>
      </c>
      <c r="E7" s="151">
        <f>'Agency Health Rates Ref Table'!J8</f>
        <v>80.933580000000006</v>
      </c>
      <c r="F7" s="174">
        <f t="shared" si="0"/>
        <v>593.93358000000001</v>
      </c>
    </row>
    <row r="8" spans="1:6" s="66" customFormat="1" ht="12" x14ac:dyDescent="0.2">
      <c r="A8" s="69"/>
      <c r="B8" s="47" t="str">
        <f>+'Agency Health Rates Ref Table'!E9</f>
        <v>$60,401 - $72,900</v>
      </c>
      <c r="C8" s="212">
        <f>'Agency Health Rates Ref Table'!C20</f>
        <v>501</v>
      </c>
      <c r="D8" s="169">
        <f>'Agency Health Rates Ref Table'!C3</f>
        <v>12</v>
      </c>
      <c r="E8" s="151">
        <f>'Agency Health Rates Ref Table'!J9</f>
        <v>94.201380000000029</v>
      </c>
      <c r="F8" s="174">
        <f t="shared" si="0"/>
        <v>607.20137999999997</v>
      </c>
    </row>
    <row r="9" spans="1:6" s="66" customFormat="1" ht="12" x14ac:dyDescent="0.2">
      <c r="A9" s="69"/>
      <c r="B9" s="47" t="str">
        <f>+'Agency Health Rates Ref Table'!E10</f>
        <v>$72,901 - $85,400</v>
      </c>
      <c r="C9" s="212">
        <f>'Agency Health Rates Ref Table'!C20</f>
        <v>501</v>
      </c>
      <c r="D9" s="169">
        <f>'Agency Health Rates Ref Table'!C3</f>
        <v>12</v>
      </c>
      <c r="E9" s="151">
        <f>'Agency Health Rates Ref Table'!J10</f>
        <v>103.48884</v>
      </c>
      <c r="F9" s="174">
        <f>SUM(C9:E9)</f>
        <v>616.48883999999998</v>
      </c>
    </row>
    <row r="10" spans="1:6" s="66" customFormat="1" ht="12" x14ac:dyDescent="0.2">
      <c r="A10" s="69"/>
      <c r="B10" s="47" t="str">
        <f>+'Agency Health Rates Ref Table'!E11</f>
        <v>$85,401 - $110,400</v>
      </c>
      <c r="C10" s="212">
        <f>'Agency Health Rates Ref Table'!C20</f>
        <v>501</v>
      </c>
      <c r="D10" s="169">
        <f>'Agency Health Rates Ref Table'!C3</f>
        <v>12</v>
      </c>
      <c r="E10" s="151">
        <f>'Agency Health Rates Ref Table'!J11</f>
        <v>119.41020000000002</v>
      </c>
      <c r="F10" s="174">
        <f t="shared" si="0"/>
        <v>632.41020000000003</v>
      </c>
    </row>
    <row r="11" spans="1:6" s="66" customFormat="1" ht="12" x14ac:dyDescent="0.2">
      <c r="A11" s="69"/>
      <c r="B11" s="47" t="str">
        <f>+'Agency Health Rates Ref Table'!E12</f>
        <v>$110,401 - $135,400</v>
      </c>
      <c r="C11" s="212">
        <f>'Agency Health Rates Ref Table'!C20</f>
        <v>501</v>
      </c>
      <c r="D11" s="169">
        <f>'Agency Health Rates Ref Table'!C3</f>
        <v>12</v>
      </c>
      <c r="E11" s="151">
        <f>'Agency Health Rates Ref Table'!J12</f>
        <v>168.50106000000002</v>
      </c>
      <c r="F11" s="174">
        <f t="shared" si="0"/>
        <v>681.50106000000005</v>
      </c>
    </row>
    <row r="12" spans="1:6" s="66" customFormat="1" thickBot="1" x14ac:dyDescent="0.25">
      <c r="A12" s="72"/>
      <c r="B12" s="48" t="str">
        <f>+'Agency Health Rates Ref Table'!E13</f>
        <v>$135,401 - +</v>
      </c>
      <c r="C12" s="213">
        <f>'Agency Health Rates Ref Table'!C20</f>
        <v>501</v>
      </c>
      <c r="D12" s="180">
        <f>'Agency Health Rates Ref Table'!C3</f>
        <v>12</v>
      </c>
      <c r="E12" s="152">
        <f>'Agency Health Rates Ref Table'!J13</f>
        <v>199.01700000000002</v>
      </c>
      <c r="F12" s="178">
        <f t="shared" si="0"/>
        <v>712.01700000000005</v>
      </c>
    </row>
    <row r="13" spans="1:6" s="66" customFormat="1" thickBot="1" x14ac:dyDescent="0.25">
      <c r="A13" s="8" t="s">
        <v>6</v>
      </c>
      <c r="B13" s="274"/>
      <c r="C13" s="183"/>
      <c r="D13" s="214"/>
      <c r="E13" s="215"/>
      <c r="F13" s="216"/>
    </row>
    <row r="14" spans="1:6" s="66" customFormat="1" ht="12" x14ac:dyDescent="0.2">
      <c r="A14" s="75"/>
      <c r="B14" s="46" t="str">
        <f>+B3</f>
        <v>$0 - $30,400</v>
      </c>
      <c r="C14" s="211">
        <f>'Agency Health Rates Ref Table'!C21</f>
        <v>657</v>
      </c>
      <c r="D14" s="173">
        <f>'Agency Health Rates Ref Table'!C3</f>
        <v>12</v>
      </c>
      <c r="E14" s="170">
        <f>'Agency Health Rates Ref Table'!J17</f>
        <v>103.673075</v>
      </c>
      <c r="F14" s="171">
        <f>SUM(C14:E14)</f>
        <v>772.67307500000004</v>
      </c>
    </row>
    <row r="15" spans="1:6" s="66" customFormat="1" ht="12" x14ac:dyDescent="0.2">
      <c r="A15" s="60" t="s">
        <v>40</v>
      </c>
      <c r="B15" s="47" t="str">
        <f t="shared" ref="B15:B23" si="1">+B4</f>
        <v>$30,401 - $40,400</v>
      </c>
      <c r="C15" s="212">
        <f>'Agency Health Rates Ref Table'!C21</f>
        <v>657</v>
      </c>
      <c r="D15" s="186">
        <f>'Agency Health Rates Ref Table'!C3</f>
        <v>12</v>
      </c>
      <c r="E15" s="151">
        <f>'Agency Health Rates Ref Table'!J18</f>
        <v>116.28196249999998</v>
      </c>
      <c r="F15" s="174">
        <f t="shared" ref="F15:F23" si="2">SUM(C15:E15)</f>
        <v>785.28196249999996</v>
      </c>
    </row>
    <row r="16" spans="1:6" s="66" customFormat="1" ht="12" x14ac:dyDescent="0.2">
      <c r="A16" s="60" t="s">
        <v>41</v>
      </c>
      <c r="B16" s="47" t="str">
        <f t="shared" si="1"/>
        <v>$40,401 - $46,400</v>
      </c>
      <c r="C16" s="212">
        <f>'Agency Health Rates Ref Table'!C21</f>
        <v>657</v>
      </c>
      <c r="D16" s="186">
        <f>'Agency Health Rates Ref Table'!C3</f>
        <v>12</v>
      </c>
      <c r="E16" s="151">
        <f>'Agency Health Rates Ref Table'!J19</f>
        <v>121.8859125</v>
      </c>
      <c r="F16" s="174">
        <f t="shared" si="2"/>
        <v>790.88591250000002</v>
      </c>
    </row>
    <row r="17" spans="1:6" s="66" customFormat="1" ht="12" x14ac:dyDescent="0.2">
      <c r="A17" s="60"/>
      <c r="B17" s="47" t="str">
        <f t="shared" si="1"/>
        <v>$46,401 - $52,400</v>
      </c>
      <c r="C17" s="212">
        <f>'Agency Health Rates Ref Table'!C21</f>
        <v>657</v>
      </c>
      <c r="D17" s="186">
        <f>'Agency Health Rates Ref Table'!C3</f>
        <v>12</v>
      </c>
      <c r="E17" s="151">
        <f>'Agency Health Rates Ref Table'!J20</f>
        <v>127.48986249999999</v>
      </c>
      <c r="F17" s="174">
        <f t="shared" si="2"/>
        <v>796.48986249999996</v>
      </c>
    </row>
    <row r="18" spans="1:6" s="66" customFormat="1" ht="12" x14ac:dyDescent="0.2">
      <c r="A18" s="60"/>
      <c r="B18" s="47" t="str">
        <f t="shared" si="1"/>
        <v>$52,401 - $60,400</v>
      </c>
      <c r="C18" s="212">
        <f>'Agency Health Rates Ref Table'!C21</f>
        <v>657</v>
      </c>
      <c r="D18" s="186">
        <f>'Agency Health Rates Ref Table'!C3</f>
        <v>12</v>
      </c>
      <c r="E18" s="151">
        <f>'Agency Health Rates Ref Table'!J21</f>
        <v>158.31158749999997</v>
      </c>
      <c r="F18" s="174">
        <f>SUM(C18:E18)</f>
        <v>827.31158749999997</v>
      </c>
    </row>
    <row r="19" spans="1:6" s="66" customFormat="1" ht="12" x14ac:dyDescent="0.2">
      <c r="A19" s="69"/>
      <c r="B19" s="47" t="str">
        <f t="shared" si="1"/>
        <v>$60,401 - $72,900</v>
      </c>
      <c r="C19" s="212">
        <f>'Agency Health Rates Ref Table'!C21</f>
        <v>657</v>
      </c>
      <c r="D19" s="186">
        <f>'Agency Health Rates Ref Table'!C3</f>
        <v>12</v>
      </c>
      <c r="E19" s="151">
        <f>'Agency Health Rates Ref Table'!J22</f>
        <v>204.544175</v>
      </c>
      <c r="F19" s="174">
        <f t="shared" si="2"/>
        <v>873.544175</v>
      </c>
    </row>
    <row r="20" spans="1:6" s="66" customFormat="1" ht="12" x14ac:dyDescent="0.2">
      <c r="A20" s="69"/>
      <c r="B20" s="47" t="str">
        <f t="shared" si="1"/>
        <v>$72,901 - $85,400</v>
      </c>
      <c r="C20" s="212">
        <f>'Agency Health Rates Ref Table'!C21</f>
        <v>657</v>
      </c>
      <c r="D20" s="186">
        <f>'Agency Health Rates Ref Table'!C3</f>
        <v>12</v>
      </c>
      <c r="E20" s="151">
        <f>'Agency Health Rates Ref Table'!J23</f>
        <v>232.56392499999995</v>
      </c>
      <c r="F20" s="174">
        <f t="shared" si="2"/>
        <v>901.56392499999993</v>
      </c>
    </row>
    <row r="21" spans="1:6" s="66" customFormat="1" ht="12" x14ac:dyDescent="0.2">
      <c r="A21" s="69"/>
      <c r="B21" s="47" t="str">
        <f t="shared" si="1"/>
        <v>$85,401 - $110,400</v>
      </c>
      <c r="C21" s="212">
        <f>'Agency Health Rates Ref Table'!C21</f>
        <v>657</v>
      </c>
      <c r="D21" s="186">
        <f>'Agency Health Rates Ref Table'!C3</f>
        <v>12</v>
      </c>
      <c r="E21" s="151">
        <f>'Agency Health Rates Ref Table'!J24</f>
        <v>291.40539999999999</v>
      </c>
      <c r="F21" s="174">
        <f t="shared" si="2"/>
        <v>960.40539999999999</v>
      </c>
    </row>
    <row r="22" spans="1:6" s="66" customFormat="1" ht="12" x14ac:dyDescent="0.2">
      <c r="A22" s="69"/>
      <c r="B22" s="47" t="str">
        <f t="shared" si="1"/>
        <v>$110,401 - $135,400</v>
      </c>
      <c r="C22" s="212">
        <f>'Agency Health Rates Ref Table'!C21</f>
        <v>657</v>
      </c>
      <c r="D22" s="186">
        <f>'Agency Health Rates Ref Table'!C3</f>
        <v>12</v>
      </c>
      <c r="E22" s="151">
        <f>'Agency Health Rates Ref Table'!J25</f>
        <v>367.05872499999992</v>
      </c>
      <c r="F22" s="174">
        <f t="shared" si="2"/>
        <v>1036.0587249999999</v>
      </c>
    </row>
    <row r="23" spans="1:6" s="66" customFormat="1" thickBot="1" x14ac:dyDescent="0.25">
      <c r="A23" s="72"/>
      <c r="B23" s="48" t="str">
        <f t="shared" si="1"/>
        <v>$135,401 - +</v>
      </c>
      <c r="C23" s="213">
        <f>'Agency Health Rates Ref Table'!C21</f>
        <v>657</v>
      </c>
      <c r="D23" s="193">
        <f>'Agency Health Rates Ref Table'!C3</f>
        <v>12</v>
      </c>
      <c r="E23" s="152">
        <f>'Agency Health Rates Ref Table'!J26</f>
        <v>423.09822499999996</v>
      </c>
      <c r="F23" s="178">
        <f t="shared" si="2"/>
        <v>1092.098225</v>
      </c>
    </row>
    <row r="24" spans="1:6" s="66" customFormat="1" thickBot="1" x14ac:dyDescent="0.25">
      <c r="A24" s="8" t="s">
        <v>1</v>
      </c>
      <c r="B24" s="275"/>
      <c r="C24" s="183"/>
      <c r="D24" s="214"/>
      <c r="E24" s="183"/>
      <c r="F24" s="184"/>
    </row>
    <row r="25" spans="1:6" s="66" customFormat="1" ht="12" x14ac:dyDescent="0.2">
      <c r="A25" s="75"/>
      <c r="B25" s="46" t="str">
        <f>+B14</f>
        <v>$0 - $30,400</v>
      </c>
      <c r="C25" s="211">
        <f>'Agency Health Rates Ref Table'!C22</f>
        <v>1056</v>
      </c>
      <c r="D25" s="173">
        <f>'Agency Health Rates Ref Table'!C3</f>
        <v>12</v>
      </c>
      <c r="E25" s="170">
        <f>'Agency Health Rates Ref Table'!J30</f>
        <v>161.32083112500001</v>
      </c>
      <c r="F25" s="171">
        <f>SUM(C25:E25)</f>
        <v>1229.320831125</v>
      </c>
    </row>
    <row r="26" spans="1:6" s="66" customFormat="1" ht="12" x14ac:dyDescent="0.2">
      <c r="A26" s="60" t="s">
        <v>40</v>
      </c>
      <c r="B26" s="47" t="str">
        <f t="shared" ref="B26:B34" si="3">+B15</f>
        <v>$30,401 - $40,400</v>
      </c>
      <c r="C26" s="212">
        <f>'Agency Health Rates Ref Table'!C22</f>
        <v>1056</v>
      </c>
      <c r="D26" s="186">
        <f>'Agency Health Rates Ref Table'!C3</f>
        <v>12</v>
      </c>
      <c r="E26" s="151">
        <f>'Agency Health Rates Ref Table'!J31</f>
        <v>198.23322468750001</v>
      </c>
      <c r="F26" s="174">
        <f t="shared" ref="F26:F34" si="4">SUM(C26:E26)</f>
        <v>1266.2332246875001</v>
      </c>
    </row>
    <row r="27" spans="1:6" s="66" customFormat="1" ht="12" x14ac:dyDescent="0.2">
      <c r="A27" s="60" t="s">
        <v>41</v>
      </c>
      <c r="B27" s="47" t="str">
        <f t="shared" si="3"/>
        <v>$40,401 - $46,400</v>
      </c>
      <c r="C27" s="212">
        <f>'Agency Health Rates Ref Table'!C22</f>
        <v>1056</v>
      </c>
      <c r="D27" s="186">
        <f>'Agency Health Rates Ref Table'!C3</f>
        <v>12</v>
      </c>
      <c r="E27" s="151">
        <f>'Agency Health Rates Ref Table'!J32</f>
        <v>217.37298431250005</v>
      </c>
      <c r="F27" s="174">
        <f t="shared" si="4"/>
        <v>1285.3729843125</v>
      </c>
    </row>
    <row r="28" spans="1:6" s="66" customFormat="1" ht="12" x14ac:dyDescent="0.2">
      <c r="A28" s="60"/>
      <c r="B28" s="47" t="str">
        <f t="shared" si="3"/>
        <v>$46,401 - $52,400</v>
      </c>
      <c r="C28" s="212">
        <f>'Agency Health Rates Ref Table'!C22</f>
        <v>1056</v>
      </c>
      <c r="D28" s="186">
        <f>'Agency Health Rates Ref Table'!C3</f>
        <v>12</v>
      </c>
      <c r="E28" s="151">
        <f>'Agency Health Rates Ref Table'!J33</f>
        <v>239.24699531250002</v>
      </c>
      <c r="F28" s="174">
        <f t="shared" si="4"/>
        <v>1307.2469953125001</v>
      </c>
    </row>
    <row r="29" spans="1:6" s="66" customFormat="1" ht="12" x14ac:dyDescent="0.2">
      <c r="A29" s="60"/>
      <c r="B29" s="47" t="str">
        <f t="shared" si="3"/>
        <v>$52,401 - $60,400</v>
      </c>
      <c r="C29" s="212">
        <f>'Agency Health Rates Ref Table'!C22</f>
        <v>1056</v>
      </c>
      <c r="D29" s="186">
        <f>'Agency Health Rates Ref Table'!C3</f>
        <v>12</v>
      </c>
      <c r="E29" s="151">
        <f>'Agency Health Rates Ref Table'!J34</f>
        <v>282.99501731250001</v>
      </c>
      <c r="F29" s="174">
        <f t="shared" si="4"/>
        <v>1350.9950173125001</v>
      </c>
    </row>
    <row r="30" spans="1:6" s="66" customFormat="1" ht="12" x14ac:dyDescent="0.2">
      <c r="A30" s="69"/>
      <c r="B30" s="47" t="str">
        <f t="shared" si="3"/>
        <v>$60,401 - $72,900</v>
      </c>
      <c r="C30" s="212">
        <f>'Agency Health Rates Ref Table'!C22</f>
        <v>1056</v>
      </c>
      <c r="D30" s="186">
        <f>'Agency Health Rates Ref Table'!C3</f>
        <v>12</v>
      </c>
      <c r="E30" s="151">
        <f>'Agency Health Rates Ref Table'!J35</f>
        <v>343.14854756250003</v>
      </c>
      <c r="F30" s="174">
        <f>SUM(C30:E30)</f>
        <v>1411.1485475625</v>
      </c>
    </row>
    <row r="31" spans="1:6" s="66" customFormat="1" ht="12" x14ac:dyDescent="0.2">
      <c r="A31" s="69"/>
      <c r="B31" s="47" t="str">
        <f t="shared" si="3"/>
        <v>$72,901 - $85,400</v>
      </c>
      <c r="C31" s="212">
        <f>'Agency Health Rates Ref Table'!C22</f>
        <v>1056</v>
      </c>
      <c r="D31" s="186">
        <f>'Agency Health Rates Ref Table'!C3</f>
        <v>12</v>
      </c>
      <c r="E31" s="151">
        <f>'Agency Health Rates Ref Table'!J36</f>
        <v>375.95956406250002</v>
      </c>
      <c r="F31" s="174">
        <f t="shared" si="4"/>
        <v>1443.9595640625</v>
      </c>
    </row>
    <row r="32" spans="1:6" s="66" customFormat="1" ht="12" x14ac:dyDescent="0.2">
      <c r="A32" s="69"/>
      <c r="B32" s="47" t="str">
        <f t="shared" si="3"/>
        <v>$85,401 - $110,400</v>
      </c>
      <c r="C32" s="212">
        <f>'Agency Health Rates Ref Table'!C22</f>
        <v>1056</v>
      </c>
      <c r="D32" s="186">
        <f>'Agency Health Rates Ref Table'!C3</f>
        <v>12</v>
      </c>
      <c r="E32" s="151">
        <f>'Agency Health Rates Ref Table'!J37</f>
        <v>468.92411081250003</v>
      </c>
      <c r="F32" s="174">
        <f t="shared" si="4"/>
        <v>1536.9241108125</v>
      </c>
    </row>
    <row r="33" spans="1:6" s="66" customFormat="1" ht="12" x14ac:dyDescent="0.2">
      <c r="A33" s="69"/>
      <c r="B33" s="47" t="str">
        <f t="shared" si="3"/>
        <v>$110,401 - $135,400</v>
      </c>
      <c r="C33" s="212">
        <f>'Agency Health Rates Ref Table'!C22</f>
        <v>1056</v>
      </c>
      <c r="D33" s="186">
        <f>'Agency Health Rates Ref Table'!C3</f>
        <v>12</v>
      </c>
      <c r="E33" s="151">
        <f>'Agency Health Rates Ref Table'!J38</f>
        <v>589.23117131250001</v>
      </c>
      <c r="F33" s="174">
        <f t="shared" si="4"/>
        <v>1657.2311713125</v>
      </c>
    </row>
    <row r="34" spans="1:6" s="66" customFormat="1" thickBot="1" x14ac:dyDescent="0.25">
      <c r="A34" s="72"/>
      <c r="B34" s="48" t="str">
        <f t="shared" si="3"/>
        <v>$135,401 - +</v>
      </c>
      <c r="C34" s="213">
        <f>'Agency Health Rates Ref Table'!C22</f>
        <v>1056</v>
      </c>
      <c r="D34" s="193">
        <f>'Agency Health Rates Ref Table'!C3</f>
        <v>12</v>
      </c>
      <c r="E34" s="152">
        <f>'Agency Health Rates Ref Table'!J39</f>
        <v>682.19571806250008</v>
      </c>
      <c r="F34" s="178">
        <f t="shared" si="4"/>
        <v>1750.1957180625</v>
      </c>
    </row>
    <row r="35" spans="1:6" s="66" customFormat="1" ht="12" x14ac:dyDescent="0.2">
      <c r="A35" s="79"/>
      <c r="B35" s="80"/>
      <c r="C35" s="80"/>
      <c r="D35" s="80"/>
      <c r="E35" s="80"/>
      <c r="F35" s="80"/>
    </row>
    <row r="36" spans="1:6" s="66" customFormat="1" ht="12" x14ac:dyDescent="0.2">
      <c r="A36" s="81"/>
      <c r="B36" s="80"/>
      <c r="C36" s="80"/>
      <c r="D36" s="80"/>
      <c r="E36" s="80"/>
      <c r="F36" s="80"/>
    </row>
    <row r="37" spans="1:6" s="66" customFormat="1" ht="12" x14ac:dyDescent="0.2">
      <c r="A37" s="81">
        <f>+'Active State PPB A'!A37</f>
        <v>0</v>
      </c>
      <c r="B37" s="80"/>
      <c r="C37" s="80"/>
      <c r="D37" s="80"/>
      <c r="E37" s="80"/>
      <c r="F37" s="80"/>
    </row>
    <row r="38" spans="1:6" s="66" customFormat="1" ht="12" x14ac:dyDescent="0.2">
      <c r="A38" s="81"/>
      <c r="B38" s="80"/>
      <c r="C38" s="80"/>
      <c r="D38" s="80"/>
      <c r="E38" s="80"/>
      <c r="F38" s="80"/>
    </row>
    <row r="39" spans="1:6" s="66" customFormat="1" ht="12" x14ac:dyDescent="0.2">
      <c r="A39" s="81"/>
      <c r="B39" s="80"/>
      <c r="C39" s="80"/>
      <c r="D39" s="80"/>
      <c r="E39" s="80"/>
      <c r="F39" s="80"/>
    </row>
    <row r="40" spans="1:6" s="66" customFormat="1" ht="12" x14ac:dyDescent="0.2">
      <c r="A40" s="81"/>
      <c r="B40" s="80"/>
      <c r="C40" s="80"/>
      <c r="D40" s="80"/>
      <c r="E40" s="80"/>
      <c r="F40" s="80"/>
    </row>
    <row r="41" spans="1:6" s="66" customFormat="1" ht="12" x14ac:dyDescent="0.2">
      <c r="A41" s="81"/>
      <c r="B41" s="80"/>
      <c r="C41" s="80"/>
      <c r="D41" s="80"/>
      <c r="E41" s="80"/>
      <c r="F41" s="80"/>
    </row>
    <row r="42" spans="1:6" s="66" customFormat="1" thickBot="1" x14ac:dyDescent="0.25">
      <c r="A42" s="81"/>
      <c r="B42" s="80"/>
      <c r="C42" s="80"/>
      <c r="D42" s="80"/>
      <c r="E42" s="80"/>
      <c r="F42" s="80"/>
    </row>
    <row r="43" spans="1:6" s="66" customFormat="1" ht="12.75" customHeight="1" thickBot="1" x14ac:dyDescent="0.25">
      <c r="A43" s="379" t="s">
        <v>47</v>
      </c>
      <c r="B43" s="386"/>
      <c r="C43" s="386"/>
      <c r="D43" s="386"/>
      <c r="E43" s="386"/>
      <c r="F43" s="380"/>
    </row>
    <row r="44" spans="1:6" s="66" customFormat="1" ht="25.5" customHeight="1" thickBot="1" x14ac:dyDescent="0.25">
      <c r="A44" s="74" t="s">
        <v>2</v>
      </c>
      <c r="B44" s="276" t="s">
        <v>83</v>
      </c>
      <c r="C44" s="77" t="s">
        <v>3</v>
      </c>
      <c r="D44" s="77" t="s">
        <v>36</v>
      </c>
      <c r="E44" s="96" t="s">
        <v>4</v>
      </c>
      <c r="F44" s="97" t="s">
        <v>5</v>
      </c>
    </row>
    <row r="45" spans="1:6" s="66" customFormat="1" ht="12" x14ac:dyDescent="0.2">
      <c r="A45" s="75"/>
      <c r="B45" s="46" t="str">
        <f t="shared" ref="B45:B54" si="5">+B25</f>
        <v>$0 - $30,400</v>
      </c>
      <c r="C45" s="211">
        <f>'Agency Health Rates Ref Table'!C23</f>
        <v>1056</v>
      </c>
      <c r="D45" s="173">
        <f>'Agency Health Rates Ref Table'!C3</f>
        <v>12</v>
      </c>
      <c r="E45" s="170">
        <f>'Agency Health Rates Ref Table'!J43</f>
        <v>124.4084375625</v>
      </c>
      <c r="F45" s="171">
        <f>SUM(C45:E45)</f>
        <v>1192.4084375625</v>
      </c>
    </row>
    <row r="46" spans="1:6" s="66" customFormat="1" ht="12" x14ac:dyDescent="0.2">
      <c r="A46" s="60" t="s">
        <v>40</v>
      </c>
      <c r="B46" s="47" t="str">
        <f t="shared" si="5"/>
        <v>$30,401 - $40,400</v>
      </c>
      <c r="C46" s="212">
        <f>'Agency Health Rates Ref Table'!C23</f>
        <v>1056</v>
      </c>
      <c r="D46" s="186">
        <f>'Agency Health Rates Ref Table'!C3</f>
        <v>12</v>
      </c>
      <c r="E46" s="151">
        <f>'Agency Health Rates Ref Table'!J44</f>
        <v>147.64957425</v>
      </c>
      <c r="F46" s="174">
        <f t="shared" ref="F46:F54" si="6">SUM(C46:E46)</f>
        <v>1215.6495742500001</v>
      </c>
    </row>
    <row r="47" spans="1:6" s="66" customFormat="1" ht="12" x14ac:dyDescent="0.2">
      <c r="A47" s="60" t="s">
        <v>41</v>
      </c>
      <c r="B47" s="47" t="str">
        <f t="shared" si="5"/>
        <v>$40,401 - $46,400</v>
      </c>
      <c r="C47" s="212">
        <f>'Agency Health Rates Ref Table'!C23</f>
        <v>1056</v>
      </c>
      <c r="D47" s="186">
        <f>'Agency Health Rates Ref Table'!C3</f>
        <v>12</v>
      </c>
      <c r="E47" s="151">
        <f>'Agency Health Rates Ref Table'!J45</f>
        <v>168.1564595625</v>
      </c>
      <c r="F47" s="174">
        <f t="shared" si="6"/>
        <v>1236.1564595625</v>
      </c>
    </row>
    <row r="48" spans="1:6" s="66" customFormat="1" ht="12" x14ac:dyDescent="0.2">
      <c r="A48" s="60"/>
      <c r="B48" s="47" t="str">
        <f t="shared" si="5"/>
        <v>$46,401 - $52,400</v>
      </c>
      <c r="C48" s="212">
        <f>'Agency Health Rates Ref Table'!C23</f>
        <v>1056</v>
      </c>
      <c r="D48" s="186">
        <f>'Agency Health Rates Ref Table'!C3</f>
        <v>12</v>
      </c>
      <c r="E48" s="151">
        <f>'Agency Health Rates Ref Table'!J46</f>
        <v>181.82771643749999</v>
      </c>
      <c r="F48" s="174">
        <f t="shared" si="6"/>
        <v>1249.8277164374999</v>
      </c>
    </row>
    <row r="49" spans="1:6" s="66" customFormat="1" ht="12" x14ac:dyDescent="0.2">
      <c r="A49" s="60"/>
      <c r="B49" s="47" t="str">
        <f t="shared" si="5"/>
        <v>$52,401 - $60,400</v>
      </c>
      <c r="C49" s="212">
        <f>'Agency Health Rates Ref Table'!C23</f>
        <v>1056</v>
      </c>
      <c r="D49" s="186">
        <f>'Agency Health Rates Ref Table'!C3</f>
        <v>12</v>
      </c>
      <c r="E49" s="151">
        <f>'Agency Health Rates Ref Table'!J47</f>
        <v>211.90448156250002</v>
      </c>
      <c r="F49" s="174">
        <f t="shared" si="6"/>
        <v>1279.9044815625</v>
      </c>
    </row>
    <row r="50" spans="1:6" s="66" customFormat="1" ht="12" x14ac:dyDescent="0.2">
      <c r="A50" s="69"/>
      <c r="B50" s="47" t="str">
        <f t="shared" si="5"/>
        <v>$60,401 - $72,900</v>
      </c>
      <c r="C50" s="212">
        <f>'Agency Health Rates Ref Table'!C23</f>
        <v>1056</v>
      </c>
      <c r="D50" s="186">
        <f>'Agency Health Rates Ref Table'!C3</f>
        <v>12</v>
      </c>
      <c r="E50" s="151">
        <f>'Agency Health Rates Ref Table'!J48</f>
        <v>258.38675493750003</v>
      </c>
      <c r="F50" s="174">
        <f>SUM(C50:E50)</f>
        <v>1326.3867549375</v>
      </c>
    </row>
    <row r="51" spans="1:6" s="66" customFormat="1" ht="12" x14ac:dyDescent="0.2">
      <c r="A51" s="69"/>
      <c r="B51" s="47" t="str">
        <f t="shared" si="5"/>
        <v>$72,901 - $85,400</v>
      </c>
      <c r="C51" s="212">
        <f>'Agency Health Rates Ref Table'!C23</f>
        <v>1056</v>
      </c>
      <c r="D51" s="186">
        <f>'Agency Health Rates Ref Table'!C3</f>
        <v>12</v>
      </c>
      <c r="E51" s="151">
        <f>'Agency Health Rates Ref Table'!J49</f>
        <v>299.40052556250004</v>
      </c>
      <c r="F51" s="174">
        <f t="shared" si="6"/>
        <v>1367.4005255625</v>
      </c>
    </row>
    <row r="52" spans="1:6" s="66" customFormat="1" ht="12" x14ac:dyDescent="0.2">
      <c r="A52" s="69"/>
      <c r="B52" s="47" t="str">
        <f t="shared" si="5"/>
        <v>$85,401 - $110,400</v>
      </c>
      <c r="C52" s="212">
        <f>'Agency Health Rates Ref Table'!C23</f>
        <v>1056</v>
      </c>
      <c r="D52" s="186">
        <f>'Agency Health Rates Ref Table'!C3</f>
        <v>12</v>
      </c>
      <c r="E52" s="151">
        <f>'Agency Health Rates Ref Table'!J50</f>
        <v>403.30207781250004</v>
      </c>
      <c r="F52" s="174">
        <f t="shared" si="6"/>
        <v>1471.3020778125001</v>
      </c>
    </row>
    <row r="53" spans="1:6" s="66" customFormat="1" ht="12" x14ac:dyDescent="0.2">
      <c r="A53" s="69"/>
      <c r="B53" s="47" t="str">
        <f t="shared" si="5"/>
        <v>$110,401 - $135,400</v>
      </c>
      <c r="C53" s="212">
        <f>'Agency Health Rates Ref Table'!C23</f>
        <v>1056</v>
      </c>
      <c r="D53" s="186">
        <f>'Agency Health Rates Ref Table'!C3</f>
        <v>12</v>
      </c>
      <c r="E53" s="151">
        <f>'Agency Health Rates Ref Table'!J51</f>
        <v>523.60913831250002</v>
      </c>
      <c r="F53" s="174">
        <f t="shared" si="6"/>
        <v>1591.6091383124999</v>
      </c>
    </row>
    <row r="54" spans="1:6" s="66" customFormat="1" thickBot="1" x14ac:dyDescent="0.25">
      <c r="A54" s="72"/>
      <c r="B54" s="48" t="str">
        <f t="shared" si="5"/>
        <v>$135,401 - +</v>
      </c>
      <c r="C54" s="213">
        <f>'Agency Health Rates Ref Table'!C23</f>
        <v>1056</v>
      </c>
      <c r="D54" s="193">
        <f>'Agency Health Rates Ref Table'!C3</f>
        <v>12</v>
      </c>
      <c r="E54" s="152">
        <f>'Agency Health Rates Ref Table'!J52</f>
        <v>616.57368506250009</v>
      </c>
      <c r="F54" s="178">
        <f t="shared" si="6"/>
        <v>1684.5736850625001</v>
      </c>
    </row>
    <row r="55" spans="1:6" s="66" customFormat="1" thickBot="1" x14ac:dyDescent="0.25">
      <c r="C55" s="82"/>
      <c r="D55" s="82"/>
      <c r="E55" s="82"/>
    </row>
    <row r="56" spans="1:6" ht="13.5" thickBot="1" x14ac:dyDescent="0.25">
      <c r="A56" s="359" t="s">
        <v>101</v>
      </c>
      <c r="B56" s="319"/>
      <c r="C56" s="190"/>
      <c r="D56" s="191"/>
      <c r="E56" s="322"/>
      <c r="F56" s="323"/>
    </row>
    <row r="57" spans="1:6" x14ac:dyDescent="0.2">
      <c r="A57" s="75"/>
      <c r="B57" s="324" t="str">
        <f>+B45</f>
        <v>$0 - $30,400</v>
      </c>
      <c r="C57" s="316">
        <f>'Agency Health Rates Ref Table'!C$23</f>
        <v>1056</v>
      </c>
      <c r="D57" s="173">
        <f>'Agency Health Rates Ref Table'!C$3</f>
        <v>12</v>
      </c>
      <c r="E57" s="326">
        <f>'Agency Health Rates Ref Table'!J56</f>
        <v>493.32083112500004</v>
      </c>
      <c r="F57" s="171">
        <f t="shared" ref="F57:F62" si="7">SUM(C57:E57)</f>
        <v>1561.320831125</v>
      </c>
    </row>
    <row r="58" spans="1:6" x14ac:dyDescent="0.2">
      <c r="A58" s="60" t="s">
        <v>40</v>
      </c>
      <c r="B58" s="320" t="str">
        <f t="shared" ref="B58:B66" si="8">+B46</f>
        <v>$30,401 - $40,400</v>
      </c>
      <c r="C58" s="317">
        <f>'Agency Health Rates Ref Table'!C$23</f>
        <v>1056</v>
      </c>
      <c r="D58" s="186">
        <f>'Agency Health Rates Ref Table'!C$3</f>
        <v>12</v>
      </c>
      <c r="E58" s="325">
        <f>'Agency Health Rates Ref Table'!J57</f>
        <v>530.23322468750007</v>
      </c>
      <c r="F58" s="174">
        <f t="shared" si="7"/>
        <v>1598.2332246875001</v>
      </c>
    </row>
    <row r="59" spans="1:6" x14ac:dyDescent="0.2">
      <c r="A59" s="60" t="s">
        <v>41</v>
      </c>
      <c r="B59" s="320" t="str">
        <f t="shared" si="8"/>
        <v>$40,401 - $46,400</v>
      </c>
      <c r="C59" s="317">
        <f>'Agency Health Rates Ref Table'!C$23</f>
        <v>1056</v>
      </c>
      <c r="D59" s="186">
        <f>'Agency Health Rates Ref Table'!C$3</f>
        <v>12</v>
      </c>
      <c r="E59" s="325">
        <f>'Agency Health Rates Ref Table'!J58</f>
        <v>549.37298431250008</v>
      </c>
      <c r="F59" s="174">
        <f t="shared" si="7"/>
        <v>1617.3729843125002</v>
      </c>
    </row>
    <row r="60" spans="1:6" x14ac:dyDescent="0.2">
      <c r="A60" s="60"/>
      <c r="B60" s="320" t="str">
        <f t="shared" si="8"/>
        <v>$46,401 - $52,400</v>
      </c>
      <c r="C60" s="317">
        <f>'Agency Health Rates Ref Table'!C$23</f>
        <v>1056</v>
      </c>
      <c r="D60" s="186">
        <f>'Agency Health Rates Ref Table'!C$3</f>
        <v>12</v>
      </c>
      <c r="E60" s="325">
        <f>'Agency Health Rates Ref Table'!J59</f>
        <v>571.24699531250008</v>
      </c>
      <c r="F60" s="174">
        <f t="shared" si="7"/>
        <v>1639.2469953125001</v>
      </c>
    </row>
    <row r="61" spans="1:6" x14ac:dyDescent="0.2">
      <c r="A61" s="60"/>
      <c r="B61" s="320" t="str">
        <f t="shared" si="8"/>
        <v>$52,401 - $60,400</v>
      </c>
      <c r="C61" s="317">
        <f>'Agency Health Rates Ref Table'!C$23</f>
        <v>1056</v>
      </c>
      <c r="D61" s="186">
        <f>'Agency Health Rates Ref Table'!C$3</f>
        <v>12</v>
      </c>
      <c r="E61" s="325">
        <f>'Agency Health Rates Ref Table'!J60</f>
        <v>614.99501731250007</v>
      </c>
      <c r="F61" s="174">
        <f t="shared" si="7"/>
        <v>1682.9950173125001</v>
      </c>
    </row>
    <row r="62" spans="1:6" x14ac:dyDescent="0.2">
      <c r="A62" s="60"/>
      <c r="B62" s="320" t="str">
        <f t="shared" si="8"/>
        <v>$60,401 - $72,900</v>
      </c>
      <c r="C62" s="317">
        <f>'Agency Health Rates Ref Table'!C$23</f>
        <v>1056</v>
      </c>
      <c r="D62" s="186">
        <f>'Agency Health Rates Ref Table'!C$3</f>
        <v>12</v>
      </c>
      <c r="E62" s="325">
        <f>'Agency Health Rates Ref Table'!J61</f>
        <v>675.14854756249997</v>
      </c>
      <c r="F62" s="174">
        <f t="shared" si="7"/>
        <v>1743.1485475625</v>
      </c>
    </row>
    <row r="63" spans="1:6" x14ac:dyDescent="0.2">
      <c r="A63" s="60"/>
      <c r="B63" s="320" t="str">
        <f t="shared" si="8"/>
        <v>$72,901 - $85,400</v>
      </c>
      <c r="C63" s="317">
        <f>'Agency Health Rates Ref Table'!C$23</f>
        <v>1056</v>
      </c>
      <c r="D63" s="186">
        <f>'Agency Health Rates Ref Table'!C$3</f>
        <v>12</v>
      </c>
      <c r="E63" s="325">
        <f>'Agency Health Rates Ref Table'!J62</f>
        <v>707.95956406250002</v>
      </c>
      <c r="F63" s="174">
        <f>SUM(C63:E63)</f>
        <v>1775.9595640625</v>
      </c>
    </row>
    <row r="64" spans="1:6" x14ac:dyDescent="0.2">
      <c r="A64" s="69"/>
      <c r="B64" s="320" t="str">
        <f t="shared" si="8"/>
        <v>$85,401 - $110,400</v>
      </c>
      <c r="C64" s="317">
        <f>'Agency Health Rates Ref Table'!C$23</f>
        <v>1056</v>
      </c>
      <c r="D64" s="186">
        <f>'Agency Health Rates Ref Table'!C$3</f>
        <v>12</v>
      </c>
      <c r="E64" s="325">
        <f>'Agency Health Rates Ref Table'!J63</f>
        <v>800.92411081249998</v>
      </c>
      <c r="F64" s="174">
        <f t="shared" ref="F64:F66" si="9">SUM(C64:E64)</f>
        <v>1868.9241108125</v>
      </c>
    </row>
    <row r="65" spans="1:6" x14ac:dyDescent="0.2">
      <c r="A65" s="69"/>
      <c r="B65" s="320" t="str">
        <f t="shared" si="8"/>
        <v>$110,401 - $135,400</v>
      </c>
      <c r="C65" s="317">
        <f>'Agency Health Rates Ref Table'!C$23</f>
        <v>1056</v>
      </c>
      <c r="D65" s="186">
        <f>'Agency Health Rates Ref Table'!C$3</f>
        <v>12</v>
      </c>
      <c r="E65" s="325">
        <f>'Agency Health Rates Ref Table'!J64</f>
        <v>921.23117131250001</v>
      </c>
      <c r="F65" s="174">
        <f t="shared" si="9"/>
        <v>1989.2311713125</v>
      </c>
    </row>
    <row r="66" spans="1:6" ht="13.5" thickBot="1" x14ac:dyDescent="0.25">
      <c r="A66" s="72"/>
      <c r="B66" s="166" t="str">
        <f t="shared" si="8"/>
        <v>$135,401 - +</v>
      </c>
      <c r="C66" s="318">
        <f>'Agency Health Rates Ref Table'!C$23</f>
        <v>1056</v>
      </c>
      <c r="D66" s="193">
        <f>'Agency Health Rates Ref Table'!C$3</f>
        <v>12</v>
      </c>
      <c r="E66" s="327">
        <f>'Agency Health Rates Ref Table'!J65</f>
        <v>1014.1957180625001</v>
      </c>
      <c r="F66" s="178">
        <f t="shared" si="9"/>
        <v>2082.1957180625</v>
      </c>
    </row>
    <row r="68" spans="1:6" x14ac:dyDescent="0.2">
      <c r="A68">
        <f>+A37</f>
        <v>0</v>
      </c>
    </row>
    <row r="81" spans="7:7" x14ac:dyDescent="0.2">
      <c r="G81" s="57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2026 (July 1, 2025 - June 30, 2026)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67"/>
  <sheetViews>
    <sheetView view="pageLayout" topLeftCell="A48" zoomScaleNormal="50" workbookViewId="0">
      <selection activeCell="A56" sqref="A56"/>
    </sheetView>
  </sheetViews>
  <sheetFormatPr defaultRowHeight="12.75" x14ac:dyDescent="0.2"/>
  <cols>
    <col min="1" max="1" width="25.42578125" customWidth="1"/>
    <col min="2" max="2" width="18.140625" customWidth="1"/>
    <col min="3" max="5" width="11.28515625" style="14" customWidth="1"/>
    <col min="6" max="6" width="11.28515625" customWidth="1"/>
  </cols>
  <sheetData>
    <row r="1" spans="1:6" s="66" customFormat="1" ht="13.5" customHeight="1" thickBot="1" x14ac:dyDescent="0.25">
      <c r="A1" s="387" t="s">
        <v>48</v>
      </c>
      <c r="B1" s="388"/>
      <c r="C1" s="388"/>
      <c r="D1" s="388"/>
      <c r="E1" s="388"/>
      <c r="F1" s="389"/>
    </row>
    <row r="2" spans="1:6" s="66" customFormat="1" ht="13.5" customHeight="1" thickBot="1" x14ac:dyDescent="0.25">
      <c r="A2" s="8" t="s">
        <v>0</v>
      </c>
      <c r="B2" s="273" t="s">
        <v>83</v>
      </c>
      <c r="C2" s="77" t="s">
        <v>3</v>
      </c>
      <c r="D2" s="77" t="s">
        <v>36</v>
      </c>
      <c r="E2" s="96" t="s">
        <v>4</v>
      </c>
      <c r="F2" s="97" t="s">
        <v>5</v>
      </c>
    </row>
    <row r="3" spans="1:6" s="66" customFormat="1" ht="12" x14ac:dyDescent="0.2">
      <c r="A3" s="69"/>
      <c r="B3" s="46" t="str">
        <f>+'Agency Health Rates Ref Table'!E4</f>
        <v>$0 - $30,400</v>
      </c>
      <c r="C3" s="211">
        <f>'Agency Health Rates Ref Table'!C24</f>
        <v>607</v>
      </c>
      <c r="D3" s="217">
        <f>'Agency Health Rates Ref Table'!C3</f>
        <v>12</v>
      </c>
      <c r="E3" s="170">
        <f>'Agency Health Rates Ref Table'!K4</f>
        <v>111</v>
      </c>
      <c r="F3" s="171">
        <f>SUM(C3:E3)</f>
        <v>730</v>
      </c>
    </row>
    <row r="4" spans="1:6" s="66" customFormat="1" ht="12" x14ac:dyDescent="0.2">
      <c r="A4" s="60" t="s">
        <v>40</v>
      </c>
      <c r="B4" s="47" t="str">
        <f>+'Agency Health Rates Ref Table'!E5</f>
        <v>$30,401 - $40,400</v>
      </c>
      <c r="C4" s="212">
        <f>'Agency Health Rates Ref Table'!C24</f>
        <v>607</v>
      </c>
      <c r="D4" s="218">
        <f>'Agency Health Rates Ref Table'!C3</f>
        <v>12</v>
      </c>
      <c r="E4" s="151">
        <f>'Agency Health Rates Ref Table'!K5</f>
        <v>111</v>
      </c>
      <c r="F4" s="174">
        <f t="shared" ref="F4:F12" si="0">SUM(C4:E4)</f>
        <v>730</v>
      </c>
    </row>
    <row r="5" spans="1:6" s="66" customFormat="1" ht="12" x14ac:dyDescent="0.2">
      <c r="A5" s="60" t="s">
        <v>39</v>
      </c>
      <c r="B5" s="47" t="str">
        <f>+'Agency Health Rates Ref Table'!E6</f>
        <v>$40,401 - $46,400</v>
      </c>
      <c r="C5" s="212">
        <f>'Agency Health Rates Ref Table'!C24</f>
        <v>607</v>
      </c>
      <c r="D5" s="218">
        <f>'Agency Health Rates Ref Table'!C3</f>
        <v>12</v>
      </c>
      <c r="E5" s="151">
        <f>'Agency Health Rates Ref Table'!K6</f>
        <v>111</v>
      </c>
      <c r="F5" s="174">
        <f t="shared" si="0"/>
        <v>730</v>
      </c>
    </row>
    <row r="6" spans="1:6" s="66" customFormat="1" ht="12" x14ac:dyDescent="0.2">
      <c r="A6" s="60"/>
      <c r="B6" s="47" t="str">
        <f>+'Agency Health Rates Ref Table'!E7</f>
        <v>$46,401 - $52,400</v>
      </c>
      <c r="C6" s="212">
        <f>'Agency Health Rates Ref Table'!C24</f>
        <v>607</v>
      </c>
      <c r="D6" s="218">
        <f>'Agency Health Rates Ref Table'!C3</f>
        <v>12</v>
      </c>
      <c r="E6" s="151">
        <f>'Agency Health Rates Ref Table'!K7</f>
        <v>111</v>
      </c>
      <c r="F6" s="174">
        <f t="shared" si="0"/>
        <v>730</v>
      </c>
    </row>
    <row r="7" spans="1:6" s="66" customFormat="1" ht="12" x14ac:dyDescent="0.2">
      <c r="A7" s="60"/>
      <c r="B7" s="47" t="str">
        <f>+'Agency Health Rates Ref Table'!E8</f>
        <v>$52,401 - $60,400</v>
      </c>
      <c r="C7" s="212">
        <f>'Agency Health Rates Ref Table'!C24</f>
        <v>607</v>
      </c>
      <c r="D7" s="218">
        <f>'Agency Health Rates Ref Table'!C3</f>
        <v>12</v>
      </c>
      <c r="E7" s="151">
        <f>'Agency Health Rates Ref Table'!K8</f>
        <v>111</v>
      </c>
      <c r="F7" s="174">
        <f t="shared" si="0"/>
        <v>730</v>
      </c>
    </row>
    <row r="8" spans="1:6" s="66" customFormat="1" ht="12" x14ac:dyDescent="0.2">
      <c r="A8" s="69"/>
      <c r="B8" s="47" t="str">
        <f>+'Agency Health Rates Ref Table'!E9</f>
        <v>$60,401 - $72,900</v>
      </c>
      <c r="C8" s="212">
        <f>'Agency Health Rates Ref Table'!C24</f>
        <v>607</v>
      </c>
      <c r="D8" s="218">
        <f>'Agency Health Rates Ref Table'!C3</f>
        <v>12</v>
      </c>
      <c r="E8" s="151">
        <f>'Agency Health Rates Ref Table'!K9</f>
        <v>111</v>
      </c>
      <c r="F8" s="174">
        <f t="shared" si="0"/>
        <v>730</v>
      </c>
    </row>
    <row r="9" spans="1:6" s="66" customFormat="1" ht="12" x14ac:dyDescent="0.2">
      <c r="A9" s="69"/>
      <c r="B9" s="47" t="str">
        <f>+'Agency Health Rates Ref Table'!E10</f>
        <v>$72,901 - $85,400</v>
      </c>
      <c r="C9" s="212">
        <f>'Agency Health Rates Ref Table'!C24</f>
        <v>607</v>
      </c>
      <c r="D9" s="218">
        <f>'Agency Health Rates Ref Table'!C3</f>
        <v>12</v>
      </c>
      <c r="E9" s="151">
        <f>'Agency Health Rates Ref Table'!K10</f>
        <v>111</v>
      </c>
      <c r="F9" s="174">
        <f t="shared" si="0"/>
        <v>730</v>
      </c>
    </row>
    <row r="10" spans="1:6" s="66" customFormat="1" ht="12" x14ac:dyDescent="0.2">
      <c r="A10" s="69"/>
      <c r="B10" s="47" t="str">
        <f>+'Agency Health Rates Ref Table'!E11</f>
        <v>$85,401 - $110,400</v>
      </c>
      <c r="C10" s="212">
        <f>'Agency Health Rates Ref Table'!C24</f>
        <v>607</v>
      </c>
      <c r="D10" s="218">
        <f>'Agency Health Rates Ref Table'!C3</f>
        <v>12</v>
      </c>
      <c r="E10" s="151">
        <f>'Agency Health Rates Ref Table'!K11</f>
        <v>111</v>
      </c>
      <c r="F10" s="174">
        <f t="shared" si="0"/>
        <v>730</v>
      </c>
    </row>
    <row r="11" spans="1:6" s="66" customFormat="1" ht="12" x14ac:dyDescent="0.2">
      <c r="A11" s="69"/>
      <c r="B11" s="47" t="str">
        <f>+'Agency Health Rates Ref Table'!E12</f>
        <v>$110,401 - $135,400</v>
      </c>
      <c r="C11" s="212">
        <f>'Agency Health Rates Ref Table'!C24</f>
        <v>607</v>
      </c>
      <c r="D11" s="218">
        <f>'Agency Health Rates Ref Table'!C3</f>
        <v>12</v>
      </c>
      <c r="E11" s="151">
        <f>'Agency Health Rates Ref Table'!K12</f>
        <v>111</v>
      </c>
      <c r="F11" s="174">
        <f t="shared" si="0"/>
        <v>730</v>
      </c>
    </row>
    <row r="12" spans="1:6" s="66" customFormat="1" thickBot="1" x14ac:dyDescent="0.25">
      <c r="A12" s="72"/>
      <c r="B12" s="48" t="str">
        <f>+'Agency Health Rates Ref Table'!E13</f>
        <v>$135,401 - +</v>
      </c>
      <c r="C12" s="213">
        <f>'Agency Health Rates Ref Table'!C24</f>
        <v>607</v>
      </c>
      <c r="D12" s="219">
        <f>'Agency Health Rates Ref Table'!C3</f>
        <v>12</v>
      </c>
      <c r="E12" s="152">
        <f>'Agency Health Rates Ref Table'!K13</f>
        <v>111</v>
      </c>
      <c r="F12" s="178">
        <f t="shared" si="0"/>
        <v>730</v>
      </c>
    </row>
    <row r="13" spans="1:6" s="66" customFormat="1" thickBot="1" x14ac:dyDescent="0.25">
      <c r="A13" s="8" t="s">
        <v>6</v>
      </c>
      <c r="B13" s="274"/>
      <c r="C13" s="183"/>
      <c r="D13" s="183"/>
      <c r="E13" s="183"/>
      <c r="F13" s="184"/>
    </row>
    <row r="14" spans="1:6" s="66" customFormat="1" ht="12" x14ac:dyDescent="0.2">
      <c r="A14" s="75"/>
      <c r="B14" s="46" t="str">
        <f>+B3</f>
        <v>$0 - $30,400</v>
      </c>
      <c r="C14" s="211">
        <f>'Agency Health Rates Ref Table'!C25</f>
        <v>769</v>
      </c>
      <c r="D14" s="217">
        <f>'Agency Health Rates Ref Table'!C3</f>
        <v>12</v>
      </c>
      <c r="E14" s="170">
        <f>'Agency Health Rates Ref Table'!K17</f>
        <v>235</v>
      </c>
      <c r="F14" s="171">
        <f>SUM(C14:E14)</f>
        <v>1016</v>
      </c>
    </row>
    <row r="15" spans="1:6" s="66" customFormat="1" ht="12" x14ac:dyDescent="0.2">
      <c r="A15" s="60" t="s">
        <v>40</v>
      </c>
      <c r="B15" s="47" t="str">
        <f t="shared" ref="B15:B23" si="1">+B4</f>
        <v>$30,401 - $40,400</v>
      </c>
      <c r="C15" s="212">
        <f>'Agency Health Rates Ref Table'!C25</f>
        <v>769</v>
      </c>
      <c r="D15" s="218">
        <f>'Agency Health Rates Ref Table'!C3</f>
        <v>12</v>
      </c>
      <c r="E15" s="151">
        <f>'Agency Health Rates Ref Table'!K18</f>
        <v>235</v>
      </c>
      <c r="F15" s="174">
        <f t="shared" ref="F15:F23" si="2">SUM(C15:E15)</f>
        <v>1016</v>
      </c>
    </row>
    <row r="16" spans="1:6" s="66" customFormat="1" ht="12" x14ac:dyDescent="0.2">
      <c r="A16" s="60" t="s">
        <v>41</v>
      </c>
      <c r="B16" s="47" t="str">
        <f t="shared" si="1"/>
        <v>$40,401 - $46,400</v>
      </c>
      <c r="C16" s="212">
        <f>'Agency Health Rates Ref Table'!C25</f>
        <v>769</v>
      </c>
      <c r="D16" s="218">
        <f>'Agency Health Rates Ref Table'!C3</f>
        <v>12</v>
      </c>
      <c r="E16" s="151">
        <f>'Agency Health Rates Ref Table'!K19</f>
        <v>235</v>
      </c>
      <c r="F16" s="174">
        <f t="shared" si="2"/>
        <v>1016</v>
      </c>
    </row>
    <row r="17" spans="1:6" s="66" customFormat="1" ht="12" x14ac:dyDescent="0.2">
      <c r="A17" s="60"/>
      <c r="B17" s="47" t="str">
        <f t="shared" si="1"/>
        <v>$46,401 - $52,400</v>
      </c>
      <c r="C17" s="212">
        <f>'Agency Health Rates Ref Table'!C25</f>
        <v>769</v>
      </c>
      <c r="D17" s="218">
        <f>'Agency Health Rates Ref Table'!C3</f>
        <v>12</v>
      </c>
      <c r="E17" s="151">
        <f>'Agency Health Rates Ref Table'!K20</f>
        <v>235</v>
      </c>
      <c r="F17" s="174">
        <f t="shared" si="2"/>
        <v>1016</v>
      </c>
    </row>
    <row r="18" spans="1:6" s="66" customFormat="1" ht="12" x14ac:dyDescent="0.2">
      <c r="A18" s="60"/>
      <c r="B18" s="47" t="str">
        <f t="shared" si="1"/>
        <v>$52,401 - $60,400</v>
      </c>
      <c r="C18" s="212">
        <f>'Agency Health Rates Ref Table'!C25</f>
        <v>769</v>
      </c>
      <c r="D18" s="218">
        <f>'Agency Health Rates Ref Table'!C3</f>
        <v>12</v>
      </c>
      <c r="E18" s="151">
        <f>'Agency Health Rates Ref Table'!K21</f>
        <v>235</v>
      </c>
      <c r="F18" s="174">
        <f t="shared" si="2"/>
        <v>1016</v>
      </c>
    </row>
    <row r="19" spans="1:6" s="66" customFormat="1" ht="12" x14ac:dyDescent="0.2">
      <c r="A19" s="69"/>
      <c r="B19" s="47" t="str">
        <f t="shared" si="1"/>
        <v>$60,401 - $72,900</v>
      </c>
      <c r="C19" s="212">
        <f>'Agency Health Rates Ref Table'!C25</f>
        <v>769</v>
      </c>
      <c r="D19" s="218">
        <f>'Agency Health Rates Ref Table'!C3</f>
        <v>12</v>
      </c>
      <c r="E19" s="151">
        <f>'Agency Health Rates Ref Table'!K22</f>
        <v>235</v>
      </c>
      <c r="F19" s="174">
        <f t="shared" si="2"/>
        <v>1016</v>
      </c>
    </row>
    <row r="20" spans="1:6" s="66" customFormat="1" ht="12" x14ac:dyDescent="0.2">
      <c r="A20" s="69"/>
      <c r="B20" s="47" t="str">
        <f t="shared" si="1"/>
        <v>$72,901 - $85,400</v>
      </c>
      <c r="C20" s="212">
        <f>'Agency Health Rates Ref Table'!C25</f>
        <v>769</v>
      </c>
      <c r="D20" s="218">
        <f>'Agency Health Rates Ref Table'!C3</f>
        <v>12</v>
      </c>
      <c r="E20" s="151">
        <f>'Agency Health Rates Ref Table'!K23</f>
        <v>235</v>
      </c>
      <c r="F20" s="174">
        <f t="shared" si="2"/>
        <v>1016</v>
      </c>
    </row>
    <row r="21" spans="1:6" s="66" customFormat="1" ht="12" x14ac:dyDescent="0.2">
      <c r="A21" s="69"/>
      <c r="B21" s="47" t="str">
        <f t="shared" si="1"/>
        <v>$85,401 - $110,400</v>
      </c>
      <c r="C21" s="212">
        <f>'Agency Health Rates Ref Table'!C25</f>
        <v>769</v>
      </c>
      <c r="D21" s="218">
        <f>'Agency Health Rates Ref Table'!C3</f>
        <v>12</v>
      </c>
      <c r="E21" s="151">
        <f>'Agency Health Rates Ref Table'!K24</f>
        <v>235</v>
      </c>
      <c r="F21" s="174">
        <f t="shared" si="2"/>
        <v>1016</v>
      </c>
    </row>
    <row r="22" spans="1:6" s="66" customFormat="1" ht="12" x14ac:dyDescent="0.2">
      <c r="A22" s="69"/>
      <c r="B22" s="47" t="str">
        <f t="shared" si="1"/>
        <v>$110,401 - $135,400</v>
      </c>
      <c r="C22" s="212">
        <f>'Agency Health Rates Ref Table'!C25</f>
        <v>769</v>
      </c>
      <c r="D22" s="218">
        <f>'Agency Health Rates Ref Table'!C3</f>
        <v>12</v>
      </c>
      <c r="E22" s="151">
        <f>'Agency Health Rates Ref Table'!K25</f>
        <v>235</v>
      </c>
      <c r="F22" s="174">
        <f t="shared" si="2"/>
        <v>1016</v>
      </c>
    </row>
    <row r="23" spans="1:6" s="66" customFormat="1" thickBot="1" x14ac:dyDescent="0.25">
      <c r="A23" s="72"/>
      <c r="B23" s="48" t="str">
        <f t="shared" si="1"/>
        <v>$135,401 - +</v>
      </c>
      <c r="C23" s="213">
        <f>'Agency Health Rates Ref Table'!C25</f>
        <v>769</v>
      </c>
      <c r="D23" s="219">
        <f>'Agency Health Rates Ref Table'!C3</f>
        <v>12</v>
      </c>
      <c r="E23" s="152">
        <f>'Agency Health Rates Ref Table'!K26</f>
        <v>235</v>
      </c>
      <c r="F23" s="178">
        <f t="shared" si="2"/>
        <v>1016</v>
      </c>
    </row>
    <row r="24" spans="1:6" s="66" customFormat="1" thickBot="1" x14ac:dyDescent="0.25">
      <c r="A24" s="8" t="s">
        <v>1</v>
      </c>
      <c r="B24" s="275"/>
      <c r="C24" s="183"/>
      <c r="D24" s="183"/>
      <c r="E24" s="183"/>
      <c r="F24" s="184"/>
    </row>
    <row r="25" spans="1:6" s="66" customFormat="1" ht="12" x14ac:dyDescent="0.2">
      <c r="A25" s="75"/>
      <c r="B25" s="46" t="str">
        <f>+B14</f>
        <v>$0 - $30,400</v>
      </c>
      <c r="C25" s="211">
        <f>'Agency Health Rates Ref Table'!C26</f>
        <v>1284</v>
      </c>
      <c r="D25" s="217">
        <f>'Agency Health Rates Ref Table'!C3</f>
        <v>12</v>
      </c>
      <c r="E25" s="170">
        <f>'Agency Health Rates Ref Table'!K30</f>
        <v>414</v>
      </c>
      <c r="F25" s="171">
        <f>SUM(C25:E25)</f>
        <v>1710</v>
      </c>
    </row>
    <row r="26" spans="1:6" s="66" customFormat="1" ht="12" x14ac:dyDescent="0.2">
      <c r="A26" s="60" t="s">
        <v>40</v>
      </c>
      <c r="B26" s="47" t="str">
        <f t="shared" ref="B26:B34" si="3">+B15</f>
        <v>$30,401 - $40,400</v>
      </c>
      <c r="C26" s="212">
        <f>'Agency Health Rates Ref Table'!C26</f>
        <v>1284</v>
      </c>
      <c r="D26" s="218">
        <f>'Agency Health Rates Ref Table'!C3</f>
        <v>12</v>
      </c>
      <c r="E26" s="151">
        <f>'Agency Health Rates Ref Table'!K31</f>
        <v>414</v>
      </c>
      <c r="F26" s="174">
        <f t="shared" ref="F26:F34" si="4">SUM(C26:E26)</f>
        <v>1710</v>
      </c>
    </row>
    <row r="27" spans="1:6" s="66" customFormat="1" ht="12" x14ac:dyDescent="0.2">
      <c r="A27" s="60" t="s">
        <v>41</v>
      </c>
      <c r="B27" s="47" t="str">
        <f t="shared" si="3"/>
        <v>$40,401 - $46,400</v>
      </c>
      <c r="C27" s="212">
        <f>'Agency Health Rates Ref Table'!C26</f>
        <v>1284</v>
      </c>
      <c r="D27" s="218">
        <f>'Agency Health Rates Ref Table'!C3</f>
        <v>12</v>
      </c>
      <c r="E27" s="151">
        <f>'Agency Health Rates Ref Table'!K32</f>
        <v>414</v>
      </c>
      <c r="F27" s="174">
        <f t="shared" si="4"/>
        <v>1710</v>
      </c>
    </row>
    <row r="28" spans="1:6" s="66" customFormat="1" ht="12" x14ac:dyDescent="0.2">
      <c r="A28" s="60"/>
      <c r="B28" s="47" t="str">
        <f t="shared" si="3"/>
        <v>$46,401 - $52,400</v>
      </c>
      <c r="C28" s="212">
        <f>'Agency Health Rates Ref Table'!C26</f>
        <v>1284</v>
      </c>
      <c r="D28" s="218">
        <f>'Agency Health Rates Ref Table'!C3</f>
        <v>12</v>
      </c>
      <c r="E28" s="151">
        <f>'Agency Health Rates Ref Table'!K33</f>
        <v>414</v>
      </c>
      <c r="F28" s="174">
        <f t="shared" si="4"/>
        <v>1710</v>
      </c>
    </row>
    <row r="29" spans="1:6" s="66" customFormat="1" ht="12" x14ac:dyDescent="0.2">
      <c r="A29" s="60"/>
      <c r="B29" s="47" t="str">
        <f t="shared" si="3"/>
        <v>$52,401 - $60,400</v>
      </c>
      <c r="C29" s="212">
        <f>'Agency Health Rates Ref Table'!C26</f>
        <v>1284</v>
      </c>
      <c r="D29" s="218">
        <f>'Agency Health Rates Ref Table'!C3</f>
        <v>12</v>
      </c>
      <c r="E29" s="151">
        <f>'Agency Health Rates Ref Table'!K34</f>
        <v>414</v>
      </c>
      <c r="F29" s="174">
        <f t="shared" si="4"/>
        <v>1710</v>
      </c>
    </row>
    <row r="30" spans="1:6" s="66" customFormat="1" ht="12" x14ac:dyDescent="0.2">
      <c r="A30" s="69"/>
      <c r="B30" s="47" t="str">
        <f t="shared" si="3"/>
        <v>$60,401 - $72,900</v>
      </c>
      <c r="C30" s="212">
        <f>'Agency Health Rates Ref Table'!C26</f>
        <v>1284</v>
      </c>
      <c r="D30" s="218">
        <f>'Agency Health Rates Ref Table'!C3</f>
        <v>12</v>
      </c>
      <c r="E30" s="151">
        <f>'Agency Health Rates Ref Table'!K35</f>
        <v>414</v>
      </c>
      <c r="F30" s="174">
        <f t="shared" si="4"/>
        <v>1710</v>
      </c>
    </row>
    <row r="31" spans="1:6" s="66" customFormat="1" ht="12" x14ac:dyDescent="0.2">
      <c r="A31" s="69"/>
      <c r="B31" s="47" t="str">
        <f t="shared" si="3"/>
        <v>$72,901 - $85,400</v>
      </c>
      <c r="C31" s="212">
        <f>'Agency Health Rates Ref Table'!C26</f>
        <v>1284</v>
      </c>
      <c r="D31" s="218">
        <f>'Agency Health Rates Ref Table'!C3</f>
        <v>12</v>
      </c>
      <c r="E31" s="151">
        <f>'Agency Health Rates Ref Table'!K36</f>
        <v>414</v>
      </c>
      <c r="F31" s="174">
        <f t="shared" si="4"/>
        <v>1710</v>
      </c>
    </row>
    <row r="32" spans="1:6" s="66" customFormat="1" ht="12" x14ac:dyDescent="0.2">
      <c r="A32" s="69"/>
      <c r="B32" s="47" t="str">
        <f t="shared" si="3"/>
        <v>$85,401 - $110,400</v>
      </c>
      <c r="C32" s="212">
        <f>'Agency Health Rates Ref Table'!C26</f>
        <v>1284</v>
      </c>
      <c r="D32" s="218">
        <f>'Agency Health Rates Ref Table'!C3</f>
        <v>12</v>
      </c>
      <c r="E32" s="151">
        <f>'Agency Health Rates Ref Table'!K37</f>
        <v>414</v>
      </c>
      <c r="F32" s="174">
        <f t="shared" si="4"/>
        <v>1710</v>
      </c>
    </row>
    <row r="33" spans="1:6" s="66" customFormat="1" ht="12" x14ac:dyDescent="0.2">
      <c r="A33" s="69"/>
      <c r="B33" s="47" t="str">
        <f t="shared" si="3"/>
        <v>$110,401 - $135,400</v>
      </c>
      <c r="C33" s="212">
        <f>'Agency Health Rates Ref Table'!C26</f>
        <v>1284</v>
      </c>
      <c r="D33" s="218">
        <f>'Agency Health Rates Ref Table'!C3</f>
        <v>12</v>
      </c>
      <c r="E33" s="151">
        <f>'Agency Health Rates Ref Table'!K38</f>
        <v>414</v>
      </c>
      <c r="F33" s="174">
        <f t="shared" si="4"/>
        <v>1710</v>
      </c>
    </row>
    <row r="34" spans="1:6" s="66" customFormat="1" thickBot="1" x14ac:dyDescent="0.25">
      <c r="A34" s="72"/>
      <c r="B34" s="48" t="str">
        <f t="shared" si="3"/>
        <v>$135,401 - +</v>
      </c>
      <c r="C34" s="213">
        <f>'Agency Health Rates Ref Table'!C26</f>
        <v>1284</v>
      </c>
      <c r="D34" s="219">
        <f>'Agency Health Rates Ref Table'!C3</f>
        <v>12</v>
      </c>
      <c r="E34" s="152">
        <f>'Agency Health Rates Ref Table'!K39</f>
        <v>414</v>
      </c>
      <c r="F34" s="178">
        <f t="shared" si="4"/>
        <v>1710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>
        <f>+'Active State PPB-B'!A37</f>
        <v>0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ht="13.5" thickBot="1" x14ac:dyDescent="0.25">
      <c r="A41" s="3"/>
      <c r="B41" s="4"/>
      <c r="C41" s="4"/>
      <c r="D41" s="4"/>
      <c r="E41" s="4"/>
      <c r="F41" s="4"/>
    </row>
    <row r="42" spans="1:6" ht="16.5" customHeight="1" thickBot="1" x14ac:dyDescent="0.25">
      <c r="A42" s="390" t="s">
        <v>48</v>
      </c>
      <c r="B42" s="391"/>
      <c r="C42" s="391"/>
      <c r="D42" s="391"/>
      <c r="E42" s="391"/>
      <c r="F42" s="392"/>
    </row>
    <row r="43" spans="1:6" ht="13.5" thickBot="1" x14ac:dyDescent="0.25">
      <c r="A43" s="12" t="s">
        <v>2</v>
      </c>
      <c r="B43" s="276" t="s">
        <v>83</v>
      </c>
      <c r="C43" s="59" t="s">
        <v>3</v>
      </c>
      <c r="D43" s="59" t="s">
        <v>36</v>
      </c>
      <c r="E43" s="105" t="s">
        <v>4</v>
      </c>
      <c r="F43" s="106" t="s">
        <v>5</v>
      </c>
    </row>
    <row r="44" spans="1:6" x14ac:dyDescent="0.2">
      <c r="A44" s="11"/>
      <c r="B44" s="284" t="str">
        <f>+B25</f>
        <v>$0 - $30,400</v>
      </c>
      <c r="C44" s="220">
        <f>'Agency Health Rates Ref Table'!C27</f>
        <v>1284</v>
      </c>
      <c r="D44" s="221">
        <f>'Agency Health Rates Ref Table'!C3</f>
        <v>12</v>
      </c>
      <c r="E44" s="222">
        <f>'Agency Health Rates Ref Table'!K43</f>
        <v>349</v>
      </c>
      <c r="F44" s="171">
        <f>SUM(C44:E44)</f>
        <v>1645</v>
      </c>
    </row>
    <row r="45" spans="1:6" x14ac:dyDescent="0.2">
      <c r="A45" s="60" t="s">
        <v>40</v>
      </c>
      <c r="B45" s="285" t="str">
        <f>+B26</f>
        <v>$30,401 - $40,400</v>
      </c>
      <c r="C45" s="223">
        <f>'Agency Health Rates Ref Table'!C27</f>
        <v>1284</v>
      </c>
      <c r="D45" s="224">
        <f>'Agency Health Rates Ref Table'!C3</f>
        <v>12</v>
      </c>
      <c r="E45" s="154">
        <f>'Agency Health Rates Ref Table'!K44</f>
        <v>349</v>
      </c>
      <c r="F45" s="174">
        <f t="shared" ref="F45:F53" si="5">SUM(C45:E45)</f>
        <v>1645</v>
      </c>
    </row>
    <row r="46" spans="1:6" x14ac:dyDescent="0.2">
      <c r="A46" s="60" t="s">
        <v>41</v>
      </c>
      <c r="B46" s="285" t="str">
        <f t="shared" ref="B46:B53" si="6">+B27</f>
        <v>$40,401 - $46,400</v>
      </c>
      <c r="C46" s="223">
        <f>'Agency Health Rates Ref Table'!C27</f>
        <v>1284</v>
      </c>
      <c r="D46" s="224">
        <f>'Agency Health Rates Ref Table'!C3</f>
        <v>12</v>
      </c>
      <c r="E46" s="154">
        <f>'Agency Health Rates Ref Table'!K45</f>
        <v>349</v>
      </c>
      <c r="F46" s="174">
        <f t="shared" si="5"/>
        <v>1645</v>
      </c>
    </row>
    <row r="47" spans="1:6" x14ac:dyDescent="0.2">
      <c r="A47" s="60"/>
      <c r="B47" s="285" t="str">
        <f t="shared" si="6"/>
        <v>$46,401 - $52,400</v>
      </c>
      <c r="C47" s="223">
        <f>'Agency Health Rates Ref Table'!C27</f>
        <v>1284</v>
      </c>
      <c r="D47" s="224">
        <f>'Agency Health Rates Ref Table'!C3</f>
        <v>12</v>
      </c>
      <c r="E47" s="154">
        <f>'Agency Health Rates Ref Table'!K46</f>
        <v>349</v>
      </c>
      <c r="F47" s="174">
        <f t="shared" si="5"/>
        <v>1645</v>
      </c>
    </row>
    <row r="48" spans="1:6" x14ac:dyDescent="0.2">
      <c r="A48" s="60"/>
      <c r="B48" s="285" t="str">
        <f t="shared" si="6"/>
        <v>$52,401 - $60,400</v>
      </c>
      <c r="C48" s="223">
        <f>'Agency Health Rates Ref Table'!C27</f>
        <v>1284</v>
      </c>
      <c r="D48" s="224">
        <f>'Agency Health Rates Ref Table'!C3</f>
        <v>12</v>
      </c>
      <c r="E48" s="154">
        <f>'Agency Health Rates Ref Table'!K47</f>
        <v>349</v>
      </c>
      <c r="F48" s="174">
        <f t="shared" si="5"/>
        <v>1645</v>
      </c>
    </row>
    <row r="49" spans="1:6" x14ac:dyDescent="0.2">
      <c r="A49" s="9"/>
      <c r="B49" s="285" t="str">
        <f t="shared" si="6"/>
        <v>$60,401 - $72,900</v>
      </c>
      <c r="C49" s="223">
        <f>'Agency Health Rates Ref Table'!C27</f>
        <v>1284</v>
      </c>
      <c r="D49" s="224">
        <f>'Agency Health Rates Ref Table'!C3</f>
        <v>12</v>
      </c>
      <c r="E49" s="154">
        <f>'Agency Health Rates Ref Table'!K48</f>
        <v>349</v>
      </c>
      <c r="F49" s="174">
        <f t="shared" si="5"/>
        <v>1645</v>
      </c>
    </row>
    <row r="50" spans="1:6" x14ac:dyDescent="0.2">
      <c r="A50" s="9"/>
      <c r="B50" s="285" t="str">
        <f t="shared" si="6"/>
        <v>$72,901 - $85,400</v>
      </c>
      <c r="C50" s="223">
        <f>'Agency Health Rates Ref Table'!C27</f>
        <v>1284</v>
      </c>
      <c r="D50" s="224">
        <f>'Agency Health Rates Ref Table'!C3</f>
        <v>12</v>
      </c>
      <c r="E50" s="154">
        <f>'Agency Health Rates Ref Table'!K49</f>
        <v>349</v>
      </c>
      <c r="F50" s="174">
        <f t="shared" si="5"/>
        <v>1645</v>
      </c>
    </row>
    <row r="51" spans="1:6" x14ac:dyDescent="0.2">
      <c r="A51" s="9"/>
      <c r="B51" s="285" t="str">
        <f t="shared" si="6"/>
        <v>$85,401 - $110,400</v>
      </c>
      <c r="C51" s="223">
        <f>'Agency Health Rates Ref Table'!C27</f>
        <v>1284</v>
      </c>
      <c r="D51" s="224">
        <f>'Agency Health Rates Ref Table'!C3</f>
        <v>12</v>
      </c>
      <c r="E51" s="154">
        <f>'Agency Health Rates Ref Table'!K50</f>
        <v>349</v>
      </c>
      <c r="F51" s="174">
        <f t="shared" si="5"/>
        <v>1645</v>
      </c>
    </row>
    <row r="52" spans="1:6" x14ac:dyDescent="0.2">
      <c r="A52" s="9"/>
      <c r="B52" s="285" t="str">
        <f t="shared" si="6"/>
        <v>$110,401 - $135,400</v>
      </c>
      <c r="C52" s="223">
        <f>'Agency Health Rates Ref Table'!C27</f>
        <v>1284</v>
      </c>
      <c r="D52" s="224">
        <f>'Agency Health Rates Ref Table'!C3</f>
        <v>12</v>
      </c>
      <c r="E52" s="154">
        <f>'Agency Health Rates Ref Table'!K51</f>
        <v>349</v>
      </c>
      <c r="F52" s="174">
        <f t="shared" si="5"/>
        <v>1645</v>
      </c>
    </row>
    <row r="53" spans="1:6" ht="13.5" thickBot="1" x14ac:dyDescent="0.25">
      <c r="A53" s="10"/>
      <c r="B53" s="286" t="str">
        <f t="shared" si="6"/>
        <v>$135,401 - +</v>
      </c>
      <c r="C53" s="225">
        <f>'Agency Health Rates Ref Table'!C27</f>
        <v>1284</v>
      </c>
      <c r="D53" s="167">
        <f>'Agency Health Rates Ref Table'!C3</f>
        <v>12</v>
      </c>
      <c r="E53" s="156">
        <f>'Agency Health Rates Ref Table'!K52</f>
        <v>349</v>
      </c>
      <c r="F53" s="178">
        <f t="shared" si="5"/>
        <v>1645</v>
      </c>
    </row>
    <row r="54" spans="1:6" ht="13.5" thickBot="1" x14ac:dyDescent="0.25"/>
    <row r="55" spans="1:6" ht="13.5" thickBot="1" x14ac:dyDescent="0.25">
      <c r="A55" s="321" t="s">
        <v>101</v>
      </c>
      <c r="B55" s="319"/>
      <c r="C55" s="190"/>
      <c r="D55" s="191"/>
      <c r="E55" s="322"/>
      <c r="F55" s="323"/>
    </row>
    <row r="56" spans="1:6" x14ac:dyDescent="0.2">
      <c r="A56" s="75"/>
      <c r="B56" s="324" t="str">
        <f>+B44</f>
        <v>$0 - $30,400</v>
      </c>
      <c r="C56" s="316">
        <f>'Agency Health Rates Ref Table'!C$27</f>
        <v>1284</v>
      </c>
      <c r="D56" s="173">
        <f>'Agency Health Rates Ref Table'!C$3</f>
        <v>12</v>
      </c>
      <c r="E56" s="326">
        <f>'Agency Health Rates Ref Table'!K56</f>
        <v>750</v>
      </c>
      <c r="F56" s="171">
        <f t="shared" ref="F56:F61" si="7">SUM(C56:E56)</f>
        <v>2046</v>
      </c>
    </row>
    <row r="57" spans="1:6" x14ac:dyDescent="0.2">
      <c r="A57" s="60" t="s">
        <v>40</v>
      </c>
      <c r="B57" s="320" t="str">
        <f t="shared" ref="B57:B65" si="8">+B45</f>
        <v>$30,401 - $40,400</v>
      </c>
      <c r="C57" s="317">
        <f>'Agency Health Rates Ref Table'!C$27</f>
        <v>1284</v>
      </c>
      <c r="D57" s="186">
        <f>'Agency Health Rates Ref Table'!C$3</f>
        <v>12</v>
      </c>
      <c r="E57" s="325">
        <f>'Agency Health Rates Ref Table'!K57</f>
        <v>750</v>
      </c>
      <c r="F57" s="174">
        <f t="shared" si="7"/>
        <v>2046</v>
      </c>
    </row>
    <row r="58" spans="1:6" x14ac:dyDescent="0.2">
      <c r="A58" s="60" t="s">
        <v>41</v>
      </c>
      <c r="B58" s="320" t="str">
        <f t="shared" si="8"/>
        <v>$40,401 - $46,400</v>
      </c>
      <c r="C58" s="317">
        <f>'Agency Health Rates Ref Table'!C$27</f>
        <v>1284</v>
      </c>
      <c r="D58" s="186">
        <f>'Agency Health Rates Ref Table'!C$3</f>
        <v>12</v>
      </c>
      <c r="E58" s="325">
        <f>'Agency Health Rates Ref Table'!K58</f>
        <v>750</v>
      </c>
      <c r="F58" s="174">
        <f t="shared" si="7"/>
        <v>2046</v>
      </c>
    </row>
    <row r="59" spans="1:6" x14ac:dyDescent="0.2">
      <c r="A59" s="60"/>
      <c r="B59" s="320" t="str">
        <f t="shared" si="8"/>
        <v>$46,401 - $52,400</v>
      </c>
      <c r="C59" s="317">
        <f>'Agency Health Rates Ref Table'!C$27</f>
        <v>1284</v>
      </c>
      <c r="D59" s="186">
        <f>'Agency Health Rates Ref Table'!C$3</f>
        <v>12</v>
      </c>
      <c r="E59" s="325">
        <f>'Agency Health Rates Ref Table'!K59</f>
        <v>750</v>
      </c>
      <c r="F59" s="174">
        <f t="shared" si="7"/>
        <v>2046</v>
      </c>
    </row>
    <row r="60" spans="1:6" x14ac:dyDescent="0.2">
      <c r="A60" s="60"/>
      <c r="B60" s="320" t="str">
        <f t="shared" si="8"/>
        <v>$52,401 - $60,400</v>
      </c>
      <c r="C60" s="317">
        <f>'Agency Health Rates Ref Table'!C$27</f>
        <v>1284</v>
      </c>
      <c r="D60" s="186">
        <f>'Agency Health Rates Ref Table'!C$3</f>
        <v>12</v>
      </c>
      <c r="E60" s="325">
        <f>'Agency Health Rates Ref Table'!K60</f>
        <v>750</v>
      </c>
      <c r="F60" s="174">
        <f t="shared" si="7"/>
        <v>2046</v>
      </c>
    </row>
    <row r="61" spans="1:6" x14ac:dyDescent="0.2">
      <c r="A61" s="60"/>
      <c r="B61" s="320" t="str">
        <f t="shared" si="8"/>
        <v>$60,401 - $72,900</v>
      </c>
      <c r="C61" s="317">
        <f>'Agency Health Rates Ref Table'!C$27</f>
        <v>1284</v>
      </c>
      <c r="D61" s="186">
        <f>'Agency Health Rates Ref Table'!C$3</f>
        <v>12</v>
      </c>
      <c r="E61" s="325">
        <f>'Agency Health Rates Ref Table'!K61</f>
        <v>750</v>
      </c>
      <c r="F61" s="174">
        <f t="shared" si="7"/>
        <v>2046</v>
      </c>
    </row>
    <row r="62" spans="1:6" x14ac:dyDescent="0.2">
      <c r="A62" s="60"/>
      <c r="B62" s="320" t="str">
        <f t="shared" si="8"/>
        <v>$72,901 - $85,400</v>
      </c>
      <c r="C62" s="317">
        <f>'Agency Health Rates Ref Table'!C$27</f>
        <v>1284</v>
      </c>
      <c r="D62" s="186">
        <f>'Agency Health Rates Ref Table'!C$3</f>
        <v>12</v>
      </c>
      <c r="E62" s="325">
        <f>'Agency Health Rates Ref Table'!K62</f>
        <v>750</v>
      </c>
      <c r="F62" s="174">
        <f>SUM(C62:E62)</f>
        <v>2046</v>
      </c>
    </row>
    <row r="63" spans="1:6" x14ac:dyDescent="0.2">
      <c r="A63" s="69"/>
      <c r="B63" s="320" t="str">
        <f t="shared" si="8"/>
        <v>$85,401 - $110,400</v>
      </c>
      <c r="C63" s="317">
        <f>'Agency Health Rates Ref Table'!C$27</f>
        <v>1284</v>
      </c>
      <c r="D63" s="186">
        <f>'Agency Health Rates Ref Table'!C$3</f>
        <v>12</v>
      </c>
      <c r="E63" s="325">
        <f>'Agency Health Rates Ref Table'!K63</f>
        <v>750</v>
      </c>
      <c r="F63" s="174">
        <f t="shared" ref="F63:F65" si="9">SUM(C63:E63)</f>
        <v>2046</v>
      </c>
    </row>
    <row r="64" spans="1:6" x14ac:dyDescent="0.2">
      <c r="A64" s="69"/>
      <c r="B64" s="320" t="str">
        <f t="shared" si="8"/>
        <v>$110,401 - $135,400</v>
      </c>
      <c r="C64" s="317">
        <f>'Agency Health Rates Ref Table'!C$27</f>
        <v>1284</v>
      </c>
      <c r="D64" s="186">
        <f>'Agency Health Rates Ref Table'!C$3</f>
        <v>12</v>
      </c>
      <c r="E64" s="325">
        <f>'Agency Health Rates Ref Table'!K64</f>
        <v>750</v>
      </c>
      <c r="F64" s="174">
        <f t="shared" si="9"/>
        <v>2046</v>
      </c>
    </row>
    <row r="65" spans="1:6" ht="13.5" thickBot="1" x14ac:dyDescent="0.25">
      <c r="A65" s="72"/>
      <c r="B65" s="166" t="str">
        <f t="shared" si="8"/>
        <v>$135,401 - +</v>
      </c>
      <c r="C65" s="318">
        <f>'Agency Health Rates Ref Table'!C$27</f>
        <v>1284</v>
      </c>
      <c r="D65" s="193">
        <f>'Agency Health Rates Ref Table'!C$3</f>
        <v>12</v>
      </c>
      <c r="E65" s="327">
        <f>'Agency Health Rates Ref Table'!K65</f>
        <v>750</v>
      </c>
      <c r="F65" s="178">
        <f t="shared" si="9"/>
        <v>2046</v>
      </c>
    </row>
    <row r="67" spans="1:6" x14ac:dyDescent="0.2">
      <c r="A67">
        <f>+A37</f>
        <v>0</v>
      </c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2025 - June 30, 2026)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view="pageLayout" topLeftCell="A52" zoomScaleNormal="100" workbookViewId="0">
      <selection activeCell="A54" sqref="A54"/>
    </sheetView>
  </sheetViews>
  <sheetFormatPr defaultRowHeight="12.75" x14ac:dyDescent="0.2"/>
  <cols>
    <col min="1" max="1" width="25.42578125" customWidth="1"/>
    <col min="2" max="2" width="22.85546875" customWidth="1"/>
    <col min="3" max="5" width="11.28515625" style="14" customWidth="1"/>
    <col min="6" max="6" width="11.28515625" customWidth="1"/>
  </cols>
  <sheetData>
    <row r="1" spans="1:6" ht="16.5" customHeight="1" thickBot="1" x14ac:dyDescent="0.25">
      <c r="A1" s="393" t="s">
        <v>49</v>
      </c>
      <c r="B1" s="394"/>
      <c r="C1" s="394"/>
      <c r="D1" s="394"/>
      <c r="E1" s="394"/>
      <c r="F1" s="395"/>
    </row>
    <row r="2" spans="1:6" ht="13.5" thickBot="1" x14ac:dyDescent="0.25">
      <c r="A2" s="8" t="s">
        <v>0</v>
      </c>
      <c r="B2" s="273" t="s">
        <v>83</v>
      </c>
      <c r="C2" s="59" t="s">
        <v>3</v>
      </c>
      <c r="D2" s="59" t="s">
        <v>36</v>
      </c>
      <c r="E2" s="105" t="s">
        <v>4</v>
      </c>
      <c r="F2" s="106" t="s">
        <v>5</v>
      </c>
    </row>
    <row r="3" spans="1:6" x14ac:dyDescent="0.2">
      <c r="A3" s="9"/>
      <c r="B3" s="46" t="str">
        <f>+'Agency Health Rates Ref Table'!E4</f>
        <v>$0 - $30,400</v>
      </c>
      <c r="C3" s="220">
        <f>'Agency Health Rates Ref Table'!C28</f>
        <v>649</v>
      </c>
      <c r="D3" s="221">
        <f>'Agency Health Rates Ref Table'!C3</f>
        <v>12</v>
      </c>
      <c r="E3" s="226">
        <f>'Agency Health Rates Ref Table'!L4</f>
        <v>75.03185406675</v>
      </c>
      <c r="F3" s="171">
        <f>SUM(C3:E3)</f>
        <v>736.03185406675004</v>
      </c>
    </row>
    <row r="4" spans="1:6" x14ac:dyDescent="0.2">
      <c r="A4" s="60" t="s">
        <v>40</v>
      </c>
      <c r="B4" s="47" t="str">
        <f>+'Agency Health Rates Ref Table'!E5</f>
        <v>$30,401 - $40,400</v>
      </c>
      <c r="C4" s="223">
        <f>'Agency Health Rates Ref Table'!C28</f>
        <v>649</v>
      </c>
      <c r="D4" s="224">
        <f>'Agency Health Rates Ref Table'!C3</f>
        <v>12</v>
      </c>
      <c r="E4" s="155">
        <f>'Agency Health Rates Ref Table'!L5</f>
        <v>94.851589103249992</v>
      </c>
      <c r="F4" s="174">
        <f t="shared" ref="F4:F12" si="0">SUM(C4:E4)</f>
        <v>755.85158910325003</v>
      </c>
    </row>
    <row r="5" spans="1:6" x14ac:dyDescent="0.2">
      <c r="A5" s="60" t="s">
        <v>39</v>
      </c>
      <c r="B5" s="47" t="str">
        <f>+'Agency Health Rates Ref Table'!E6</f>
        <v>$40,401 - $46,400</v>
      </c>
      <c r="C5" s="223">
        <f>'Agency Health Rates Ref Table'!C28</f>
        <v>649</v>
      </c>
      <c r="D5" s="224">
        <f>'Agency Health Rates Ref Table'!C3</f>
        <v>12</v>
      </c>
      <c r="E5" s="155">
        <f>'Agency Health Rates Ref Table'!L6</f>
        <v>104.76145662150002</v>
      </c>
      <c r="F5" s="174">
        <f t="shared" si="0"/>
        <v>765.76145662149997</v>
      </c>
    </row>
    <row r="6" spans="1:6" x14ac:dyDescent="0.2">
      <c r="A6" s="60"/>
      <c r="B6" s="47" t="str">
        <f>+'Agency Health Rates Ref Table'!E7</f>
        <v>$46,401 - $52,400</v>
      </c>
      <c r="C6" s="223">
        <f>'Agency Health Rates Ref Table'!C28</f>
        <v>649</v>
      </c>
      <c r="D6" s="224">
        <f>'Agency Health Rates Ref Table'!C3</f>
        <v>12</v>
      </c>
      <c r="E6" s="155">
        <f>'Agency Health Rates Ref Table'!L7</f>
        <v>110.4242380605</v>
      </c>
      <c r="F6" s="174">
        <f t="shared" si="0"/>
        <v>771.42423806049999</v>
      </c>
    </row>
    <row r="7" spans="1:6" x14ac:dyDescent="0.2">
      <c r="A7" s="60"/>
      <c r="B7" s="47" t="str">
        <f>+'Agency Health Rates Ref Table'!E8</f>
        <v>$52,401 - $60,400</v>
      </c>
      <c r="C7" s="223">
        <f>'Agency Health Rates Ref Table'!C28</f>
        <v>649</v>
      </c>
      <c r="D7" s="224">
        <f>'Agency Health Rates Ref Table'!C3</f>
        <v>12</v>
      </c>
      <c r="E7" s="155">
        <f>'Agency Health Rates Ref Table'!L8</f>
        <v>130.24397309700001</v>
      </c>
      <c r="F7" s="174">
        <f t="shared" si="0"/>
        <v>791.24397309699998</v>
      </c>
    </row>
    <row r="8" spans="1:6" x14ac:dyDescent="0.2">
      <c r="A8" s="9"/>
      <c r="B8" s="47" t="str">
        <f>+'Agency Health Rates Ref Table'!E9</f>
        <v>$60,401 - $72,900</v>
      </c>
      <c r="C8" s="223">
        <f>'Agency Health Rates Ref Table'!C28</f>
        <v>649</v>
      </c>
      <c r="D8" s="224">
        <f>'Agency Health Rates Ref Table'!C3</f>
        <v>12</v>
      </c>
      <c r="E8" s="155">
        <f>'Agency Health Rates Ref Table'!L9</f>
        <v>157.14218493225002</v>
      </c>
      <c r="F8" s="174">
        <f t="shared" si="0"/>
        <v>818.14218493225007</v>
      </c>
    </row>
    <row r="9" spans="1:6" x14ac:dyDescent="0.2">
      <c r="A9" s="9"/>
      <c r="B9" s="47" t="str">
        <f>+'Agency Health Rates Ref Table'!E10</f>
        <v>$72,901 - $85,400</v>
      </c>
      <c r="C9" s="223">
        <f>'Agency Health Rates Ref Table'!C28</f>
        <v>649</v>
      </c>
      <c r="D9" s="224">
        <f>'Agency Health Rates Ref Table'!C3</f>
        <v>12</v>
      </c>
      <c r="E9" s="155">
        <f>'Agency Health Rates Ref Table'!L10</f>
        <v>174.13052924925</v>
      </c>
      <c r="F9" s="174">
        <f t="shared" si="0"/>
        <v>835.13052924925</v>
      </c>
    </row>
    <row r="10" spans="1:6" x14ac:dyDescent="0.2">
      <c r="A10" s="9"/>
      <c r="B10" s="47" t="str">
        <f>+'Agency Health Rates Ref Table'!E11</f>
        <v>$85,401 - $110,400</v>
      </c>
      <c r="C10" s="223">
        <f>'Agency Health Rates Ref Table'!C28</f>
        <v>649</v>
      </c>
      <c r="D10" s="224">
        <f>'Agency Health Rates Ref Table'!C3</f>
        <v>12</v>
      </c>
      <c r="E10" s="155">
        <f>'Agency Health Rates Ref Table'!L11</f>
        <v>209.52291324300003</v>
      </c>
      <c r="F10" s="174">
        <f t="shared" si="0"/>
        <v>870.52291324300006</v>
      </c>
    </row>
    <row r="11" spans="1:6" x14ac:dyDescent="0.2">
      <c r="A11" s="9"/>
      <c r="B11" s="47" t="str">
        <f>+'Agency Health Rates Ref Table'!E12</f>
        <v>$110,401 - $135,400</v>
      </c>
      <c r="C11" s="223">
        <f>'Agency Health Rates Ref Table'!C28</f>
        <v>649</v>
      </c>
      <c r="D11" s="224">
        <f>'Agency Health Rates Ref Table'!C3</f>
        <v>12</v>
      </c>
      <c r="E11" s="155">
        <f>'Agency Health Rates Ref Table'!L12</f>
        <v>260.48794619400002</v>
      </c>
      <c r="F11" s="174">
        <f t="shared" si="0"/>
        <v>921.48794619399996</v>
      </c>
    </row>
    <row r="12" spans="1:6" ht="13.5" thickBot="1" x14ac:dyDescent="0.25">
      <c r="A12" s="10"/>
      <c r="B12" s="48" t="str">
        <f>+'Agency Health Rates Ref Table'!E13</f>
        <v>$135,401 - +</v>
      </c>
      <c r="C12" s="225">
        <f>'Agency Health Rates Ref Table'!C28</f>
        <v>649</v>
      </c>
      <c r="D12" s="167">
        <f>'Agency Health Rates Ref Table'!C3</f>
        <v>12</v>
      </c>
      <c r="E12" s="157">
        <f>'Agency Health Rates Ref Table'!L13</f>
        <v>298.00387322737498</v>
      </c>
      <c r="F12" s="178">
        <f t="shared" si="0"/>
        <v>959.00387322737492</v>
      </c>
    </row>
    <row r="13" spans="1:6" ht="13.5" thickBot="1" x14ac:dyDescent="0.25">
      <c r="A13" s="12" t="s">
        <v>6</v>
      </c>
      <c r="B13" s="274"/>
      <c r="C13" s="227"/>
      <c r="D13" s="227"/>
      <c r="E13" s="227"/>
      <c r="F13" s="228"/>
    </row>
    <row r="14" spans="1:6" x14ac:dyDescent="0.2">
      <c r="A14" s="11"/>
      <c r="B14" s="46" t="str">
        <f>+B3</f>
        <v>$0 - $30,400</v>
      </c>
      <c r="C14" s="220">
        <f>'Agency Health Rates Ref Table'!C29</f>
        <v>815</v>
      </c>
      <c r="D14" s="221">
        <f>'Agency Health Rates Ref Table'!C3</f>
        <v>12</v>
      </c>
      <c r="E14" s="226">
        <f>'Agency Health Rates Ref Table'!L17</f>
        <v>145.97044161328122</v>
      </c>
      <c r="F14" s="171">
        <f>SUM(C14:E14)</f>
        <v>972.9704416132812</v>
      </c>
    </row>
    <row r="15" spans="1:6" x14ac:dyDescent="0.2">
      <c r="A15" s="60" t="s">
        <v>40</v>
      </c>
      <c r="B15" s="47" t="str">
        <f t="shared" ref="B15:B23" si="1">+B4</f>
        <v>$30,401 - $40,400</v>
      </c>
      <c r="C15" s="223">
        <f>'Agency Health Rates Ref Table'!C29</f>
        <v>815</v>
      </c>
      <c r="D15" s="224">
        <f>'Agency Health Rates Ref Table'!C3</f>
        <v>12</v>
      </c>
      <c r="E15" s="155">
        <f>'Agency Health Rates Ref Table'!L18</f>
        <v>173.7743352539062</v>
      </c>
      <c r="F15" s="174">
        <f t="shared" ref="F15:F23" si="2">SUM(C15:E15)</f>
        <v>1000.7743352539062</v>
      </c>
    </row>
    <row r="16" spans="1:6" x14ac:dyDescent="0.2">
      <c r="A16" s="60" t="s">
        <v>41</v>
      </c>
      <c r="B16" s="47" t="str">
        <f t="shared" si="1"/>
        <v>$40,401 - $46,400</v>
      </c>
      <c r="C16" s="223">
        <f>'Agency Health Rates Ref Table'!C29</f>
        <v>815</v>
      </c>
      <c r="D16" s="224">
        <f>'Agency Health Rates Ref Table'!C3</f>
        <v>12</v>
      </c>
      <c r="E16" s="155">
        <f>'Agency Health Rates Ref Table'!L19</f>
        <v>184.8958927101562</v>
      </c>
      <c r="F16" s="174">
        <f t="shared" si="2"/>
        <v>1011.8958927101562</v>
      </c>
    </row>
    <row r="17" spans="1:6" x14ac:dyDescent="0.2">
      <c r="A17" s="60"/>
      <c r="B17" s="47" t="str">
        <f t="shared" si="1"/>
        <v>$46,401 - $52,400</v>
      </c>
      <c r="C17" s="223">
        <f>'Agency Health Rates Ref Table'!C29</f>
        <v>815</v>
      </c>
      <c r="D17" s="224">
        <f>'Agency Health Rates Ref Table'!C3</f>
        <v>12</v>
      </c>
      <c r="E17" s="155">
        <f>'Agency Health Rates Ref Table'!L20</f>
        <v>200.18803421249996</v>
      </c>
      <c r="F17" s="174">
        <f t="shared" si="2"/>
        <v>1027.1880342125</v>
      </c>
    </row>
    <row r="18" spans="1:6" x14ac:dyDescent="0.2">
      <c r="A18" s="60"/>
      <c r="B18" s="47" t="str">
        <f t="shared" si="1"/>
        <v>$52,401 - $60,400</v>
      </c>
      <c r="C18" s="223">
        <f>'Agency Health Rates Ref Table'!C29</f>
        <v>815</v>
      </c>
      <c r="D18" s="224">
        <f>'Agency Health Rates Ref Table'!C3</f>
        <v>12</v>
      </c>
      <c r="E18" s="155">
        <f>'Agency Health Rates Ref Table'!L21</f>
        <v>240.50367999140619</v>
      </c>
      <c r="F18" s="174">
        <f t="shared" si="2"/>
        <v>1067.5036799914062</v>
      </c>
    </row>
    <row r="19" spans="1:6" x14ac:dyDescent="0.2">
      <c r="A19" s="9"/>
      <c r="B19" s="47" t="str">
        <f t="shared" si="1"/>
        <v>$60,401 - $72,900</v>
      </c>
      <c r="C19" s="223">
        <f>'Agency Health Rates Ref Table'!C29</f>
        <v>815</v>
      </c>
      <c r="D19" s="224">
        <f>'Agency Health Rates Ref Table'!C3</f>
        <v>12</v>
      </c>
      <c r="E19" s="155">
        <f>'Agency Health Rates Ref Table'!L22</f>
        <v>290.55068854453123</v>
      </c>
      <c r="F19" s="174">
        <f t="shared" si="2"/>
        <v>1117.5506885445311</v>
      </c>
    </row>
    <row r="20" spans="1:6" x14ac:dyDescent="0.2">
      <c r="A20" s="9"/>
      <c r="B20" s="47" t="str">
        <f t="shared" si="1"/>
        <v>$72,901 - $85,400</v>
      </c>
      <c r="C20" s="223">
        <f>'Agency Health Rates Ref Table'!C29</f>
        <v>815</v>
      </c>
      <c r="D20" s="224">
        <f>'Agency Health Rates Ref Table'!C3</f>
        <v>12</v>
      </c>
      <c r="E20" s="155">
        <f>'Agency Health Rates Ref Table'!L23</f>
        <v>328.08594495937496</v>
      </c>
      <c r="F20" s="174">
        <f t="shared" si="2"/>
        <v>1155.085944959375</v>
      </c>
    </row>
    <row r="21" spans="1:6" x14ac:dyDescent="0.2">
      <c r="A21" s="9"/>
      <c r="B21" s="47" t="str">
        <f t="shared" si="1"/>
        <v>$85,401 - $110,400</v>
      </c>
      <c r="C21" s="223">
        <f>'Agency Health Rates Ref Table'!C29</f>
        <v>815</v>
      </c>
      <c r="D21" s="224">
        <f>'Agency Health Rates Ref Table'!C3</f>
        <v>12</v>
      </c>
      <c r="E21" s="155">
        <f>'Agency Health Rates Ref Table'!L24</f>
        <v>403.15645778906242</v>
      </c>
      <c r="F21" s="174">
        <f t="shared" si="2"/>
        <v>1230.1564577890624</v>
      </c>
    </row>
    <row r="22" spans="1:6" x14ac:dyDescent="0.2">
      <c r="A22" s="9"/>
      <c r="B22" s="47" t="str">
        <f t="shared" si="1"/>
        <v>$110,401 - $135,400</v>
      </c>
      <c r="C22" s="223">
        <f>'Agency Health Rates Ref Table'!C29</f>
        <v>815</v>
      </c>
      <c r="D22" s="224">
        <f>'Agency Health Rates Ref Table'!C3</f>
        <v>12</v>
      </c>
      <c r="E22" s="155">
        <f>'Agency Health Rates Ref Table'!L25</f>
        <v>478.22697061874993</v>
      </c>
      <c r="F22" s="174">
        <f t="shared" si="2"/>
        <v>1305.2269706187499</v>
      </c>
    </row>
    <row r="23" spans="1:6" ht="13.5" thickBot="1" x14ac:dyDescent="0.25">
      <c r="A23" s="10"/>
      <c r="B23" s="48" t="str">
        <f t="shared" si="1"/>
        <v>$135,401 - +</v>
      </c>
      <c r="C23" s="225">
        <f>'Agency Health Rates Ref Table'!C29</f>
        <v>815</v>
      </c>
      <c r="D23" s="167">
        <f>'Agency Health Rates Ref Table'!C3</f>
        <v>12</v>
      </c>
      <c r="E23" s="157">
        <f>'Agency Health Rates Ref Table'!L26</f>
        <v>546.34651003828117</v>
      </c>
      <c r="F23" s="178">
        <f t="shared" si="2"/>
        <v>1373.3465100382812</v>
      </c>
    </row>
    <row r="24" spans="1:6" ht="13.5" thickBot="1" x14ac:dyDescent="0.25">
      <c r="A24" s="12" t="s">
        <v>1</v>
      </c>
      <c r="B24" s="275"/>
      <c r="C24" s="227"/>
      <c r="D24" s="227"/>
      <c r="E24" s="227"/>
      <c r="F24" s="228"/>
    </row>
    <row r="25" spans="1:6" x14ac:dyDescent="0.2">
      <c r="A25" s="11"/>
      <c r="B25" s="46" t="str">
        <f>+B14</f>
        <v>$0 - $30,400</v>
      </c>
      <c r="C25" s="220">
        <f>'Agency Health Rates Ref Table'!C30</f>
        <v>1242</v>
      </c>
      <c r="D25" s="221">
        <f>'Agency Health Rates Ref Table'!C3</f>
        <v>12</v>
      </c>
      <c r="E25" s="226">
        <f>'Agency Health Rates Ref Table'!L30</f>
        <v>209.20181210999993</v>
      </c>
      <c r="F25" s="171">
        <f t="shared" ref="F25:F34" si="3">SUM(C25:E25)</f>
        <v>1463.20181211</v>
      </c>
    </row>
    <row r="26" spans="1:6" x14ac:dyDescent="0.2">
      <c r="A26" s="60" t="s">
        <v>40</v>
      </c>
      <c r="B26" s="47" t="str">
        <f t="shared" ref="B26:B34" si="4">+B15</f>
        <v>$30,401 - $40,400</v>
      </c>
      <c r="C26" s="223">
        <f>'Agency Health Rates Ref Table'!C30</f>
        <v>1242</v>
      </c>
      <c r="D26" s="224">
        <f>'Agency Health Rates Ref Table'!C3</f>
        <v>12</v>
      </c>
      <c r="E26" s="155">
        <f>'Agency Health Rates Ref Table'!L31</f>
        <v>268.56989392499992</v>
      </c>
      <c r="F26" s="174">
        <f t="shared" si="3"/>
        <v>1522.5698939249999</v>
      </c>
    </row>
    <row r="27" spans="1:6" x14ac:dyDescent="0.2">
      <c r="A27" s="60" t="s">
        <v>41</v>
      </c>
      <c r="B27" s="47" t="str">
        <f t="shared" si="4"/>
        <v>$40,401 - $46,400</v>
      </c>
      <c r="C27" s="223">
        <f>'Agency Health Rates Ref Table'!C30</f>
        <v>1242</v>
      </c>
      <c r="D27" s="224">
        <f>'Agency Health Rates Ref Table'!C3</f>
        <v>12</v>
      </c>
      <c r="E27" s="155">
        <f>'Agency Health Rates Ref Table'!L32</f>
        <v>301.0809863474999</v>
      </c>
      <c r="F27" s="174">
        <f t="shared" si="3"/>
        <v>1555.0809863474999</v>
      </c>
    </row>
    <row r="28" spans="1:6" x14ac:dyDescent="0.2">
      <c r="A28" s="60"/>
      <c r="B28" s="47" t="str">
        <f t="shared" si="4"/>
        <v>$46,401 - $52,400</v>
      </c>
      <c r="C28" s="223">
        <f>'Agency Health Rates Ref Table'!C30</f>
        <v>1242</v>
      </c>
      <c r="D28" s="224">
        <f>'Agency Health Rates Ref Table'!C3</f>
        <v>12</v>
      </c>
      <c r="E28" s="155">
        <f>'Agency Health Rates Ref Table'!L33</f>
        <v>335.00560452749988</v>
      </c>
      <c r="F28" s="174">
        <f t="shared" si="3"/>
        <v>1589.0056045274998</v>
      </c>
    </row>
    <row r="29" spans="1:6" x14ac:dyDescent="0.2">
      <c r="A29" s="60"/>
      <c r="B29" s="47" t="str">
        <f t="shared" si="4"/>
        <v>$52,401 - $60,400</v>
      </c>
      <c r="C29" s="223">
        <f>'Agency Health Rates Ref Table'!C30</f>
        <v>1242</v>
      </c>
      <c r="D29" s="224">
        <f>'Agency Health Rates Ref Table'!C3</f>
        <v>12</v>
      </c>
      <c r="E29" s="155">
        <f>'Agency Health Rates Ref Table'!L34</f>
        <v>395.78721209999986</v>
      </c>
      <c r="F29" s="174">
        <f t="shared" si="3"/>
        <v>1649.7872120999998</v>
      </c>
    </row>
    <row r="30" spans="1:6" x14ac:dyDescent="0.2">
      <c r="A30" s="9"/>
      <c r="B30" s="47" t="str">
        <f t="shared" si="4"/>
        <v>$60,401 - $72,900</v>
      </c>
      <c r="C30" s="223">
        <f>'Agency Health Rates Ref Table'!C30</f>
        <v>1242</v>
      </c>
      <c r="D30" s="224">
        <f>'Agency Health Rates Ref Table'!C3</f>
        <v>12</v>
      </c>
      <c r="E30" s="155">
        <f>'Agency Health Rates Ref Table'!L35</f>
        <v>477.7717060349998</v>
      </c>
      <c r="F30" s="174">
        <f t="shared" si="3"/>
        <v>1731.7717060349999</v>
      </c>
    </row>
    <row r="31" spans="1:6" x14ac:dyDescent="0.2">
      <c r="A31" s="9"/>
      <c r="B31" s="47" t="str">
        <f t="shared" si="4"/>
        <v>$72,901 - $85,400</v>
      </c>
      <c r="C31" s="223">
        <f>'Agency Health Rates Ref Table'!C30</f>
        <v>1242</v>
      </c>
      <c r="D31" s="224">
        <f>'Agency Health Rates Ref Table'!C3</f>
        <v>12</v>
      </c>
      <c r="E31" s="155">
        <f>'Agency Health Rates Ref Table'!L36</f>
        <v>517.35042724499988</v>
      </c>
      <c r="F31" s="174">
        <f t="shared" si="3"/>
        <v>1771.350427245</v>
      </c>
    </row>
    <row r="32" spans="1:6" x14ac:dyDescent="0.2">
      <c r="A32" s="9"/>
      <c r="B32" s="47" t="str">
        <f t="shared" si="4"/>
        <v>$85,401 - $110,400</v>
      </c>
      <c r="C32" s="223">
        <f>'Agency Health Rates Ref Table'!C30</f>
        <v>1242</v>
      </c>
      <c r="D32" s="224">
        <f>'Agency Health Rates Ref Table'!C3</f>
        <v>12</v>
      </c>
      <c r="E32" s="155">
        <f>'Agency Health Rates Ref Table'!L37</f>
        <v>620.53780754249976</v>
      </c>
      <c r="F32" s="174">
        <f t="shared" si="3"/>
        <v>1874.5378075424996</v>
      </c>
    </row>
    <row r="33" spans="1:6" x14ac:dyDescent="0.2">
      <c r="A33" s="9"/>
      <c r="B33" s="47" t="str">
        <f t="shared" si="4"/>
        <v>$110,401 - $135,400</v>
      </c>
      <c r="C33" s="223">
        <f>'Agency Health Rates Ref Table'!C30</f>
        <v>1242</v>
      </c>
      <c r="D33" s="224">
        <f>'Agency Health Rates Ref Table'!C3</f>
        <v>12</v>
      </c>
      <c r="E33" s="155">
        <f>'Agency Health Rates Ref Table'!L38</f>
        <v>761.89038329249991</v>
      </c>
      <c r="F33" s="174">
        <f t="shared" si="3"/>
        <v>2015.8903832924998</v>
      </c>
    </row>
    <row r="34" spans="1:6" ht="13.5" thickBot="1" x14ac:dyDescent="0.25">
      <c r="A34" s="10"/>
      <c r="B34" s="48" t="str">
        <f t="shared" si="4"/>
        <v>$135,401 - +</v>
      </c>
      <c r="C34" s="225">
        <f>'Agency Health Rates Ref Table'!C30</f>
        <v>1242</v>
      </c>
      <c r="D34" s="167">
        <f>'Agency Health Rates Ref Table'!C3</f>
        <v>12</v>
      </c>
      <c r="E34" s="157">
        <f>'Agency Health Rates Ref Table'!L39</f>
        <v>882.04007267999975</v>
      </c>
      <c r="F34" s="178">
        <f t="shared" si="3"/>
        <v>2136.0400726799999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>
        <f>+'Active State PPB-C'!A37</f>
        <v>0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ht="13.5" thickBot="1" x14ac:dyDescent="0.25">
      <c r="A39" s="3"/>
      <c r="B39" s="4"/>
      <c r="C39" s="4"/>
      <c r="D39" s="4"/>
      <c r="E39" s="4"/>
      <c r="F39" s="4"/>
    </row>
    <row r="40" spans="1:6" ht="16.5" customHeight="1" thickBot="1" x14ac:dyDescent="0.25">
      <c r="A40" s="390" t="s">
        <v>49</v>
      </c>
      <c r="B40" s="391"/>
      <c r="C40" s="391"/>
      <c r="D40" s="391"/>
      <c r="E40" s="391"/>
      <c r="F40" s="392"/>
    </row>
    <row r="41" spans="1:6" ht="13.5" thickBot="1" x14ac:dyDescent="0.25">
      <c r="A41" s="12" t="s">
        <v>2</v>
      </c>
      <c r="B41" s="276" t="s">
        <v>83</v>
      </c>
      <c r="C41" s="59" t="s">
        <v>3</v>
      </c>
      <c r="D41" s="59" t="s">
        <v>36</v>
      </c>
      <c r="E41" s="105" t="s">
        <v>4</v>
      </c>
      <c r="F41" s="106" t="s">
        <v>5</v>
      </c>
    </row>
    <row r="42" spans="1:6" x14ac:dyDescent="0.2">
      <c r="A42" s="11"/>
      <c r="B42" s="46" t="str">
        <f>+B25</f>
        <v>$0 - $30,400</v>
      </c>
      <c r="C42" s="220">
        <f>'Agency Health Rates Ref Table'!C31</f>
        <v>1242</v>
      </c>
      <c r="D42" s="221">
        <f>'Agency Health Rates Ref Table'!C3</f>
        <v>12</v>
      </c>
      <c r="E42" s="226">
        <f>'Agency Health Rates Ref Table'!L43</f>
        <v>165.38251362749995</v>
      </c>
      <c r="F42" s="171">
        <f t="shared" ref="F42:F51" si="5">SUM(C42:E42)</f>
        <v>1419.3825136275</v>
      </c>
    </row>
    <row r="43" spans="1:6" x14ac:dyDescent="0.2">
      <c r="A43" s="60" t="s">
        <v>40</v>
      </c>
      <c r="B43" s="47" t="str">
        <f t="shared" ref="B43:B51" si="6">+B26</f>
        <v>$30,401 - $40,400</v>
      </c>
      <c r="C43" s="223">
        <f>'Agency Health Rates Ref Table'!C31</f>
        <v>1242</v>
      </c>
      <c r="D43" s="224">
        <f>'Agency Health Rates Ref Table'!C3</f>
        <v>12</v>
      </c>
      <c r="E43" s="155">
        <f>'Agency Health Rates Ref Table'!L44</f>
        <v>210.61533786749993</v>
      </c>
      <c r="F43" s="174">
        <f t="shared" si="5"/>
        <v>1464.6153378674999</v>
      </c>
    </row>
    <row r="44" spans="1:6" x14ac:dyDescent="0.2">
      <c r="A44" s="60" t="s">
        <v>41</v>
      </c>
      <c r="B44" s="47" t="str">
        <f t="shared" si="6"/>
        <v>$40,401 - $46,400</v>
      </c>
      <c r="C44" s="223">
        <f>'Agency Health Rates Ref Table'!C31</f>
        <v>1242</v>
      </c>
      <c r="D44" s="224">
        <f>'Agency Health Rates Ref Table'!C3</f>
        <v>12</v>
      </c>
      <c r="E44" s="155">
        <f>'Agency Health Rates Ref Table'!L45</f>
        <v>237.4723272599999</v>
      </c>
      <c r="F44" s="174">
        <f t="shared" si="5"/>
        <v>1491.4723272599999</v>
      </c>
    </row>
    <row r="45" spans="1:6" x14ac:dyDescent="0.2">
      <c r="A45" s="60"/>
      <c r="B45" s="47" t="str">
        <f t="shared" si="6"/>
        <v>$46,401 - $52,400</v>
      </c>
      <c r="C45" s="223">
        <f>'Agency Health Rates Ref Table'!C31</f>
        <v>1242</v>
      </c>
      <c r="D45" s="224">
        <f>'Agency Health Rates Ref Table'!C3</f>
        <v>12</v>
      </c>
      <c r="E45" s="155">
        <f>'Agency Health Rates Ref Table'!L46</f>
        <v>261.50226513749993</v>
      </c>
      <c r="F45" s="174">
        <f t="shared" si="5"/>
        <v>1515.5022651375</v>
      </c>
    </row>
    <row r="46" spans="1:6" x14ac:dyDescent="0.2">
      <c r="A46" s="60"/>
      <c r="B46" s="47" t="str">
        <f t="shared" si="6"/>
        <v>$52,401 - $60,400</v>
      </c>
      <c r="C46" s="223">
        <f>'Agency Health Rates Ref Table'!C31</f>
        <v>1242</v>
      </c>
      <c r="D46" s="224">
        <f>'Agency Health Rates Ref Table'!C3</f>
        <v>12</v>
      </c>
      <c r="E46" s="155">
        <f>'Agency Health Rates Ref Table'!L47</f>
        <v>310.97566664999988</v>
      </c>
      <c r="F46" s="174">
        <f t="shared" si="5"/>
        <v>1564.9756666499998</v>
      </c>
    </row>
    <row r="47" spans="1:6" x14ac:dyDescent="0.2">
      <c r="A47" s="9"/>
      <c r="B47" s="47" t="str">
        <f t="shared" si="6"/>
        <v>$60,401 - $72,900</v>
      </c>
      <c r="C47" s="223">
        <f>'Agency Health Rates Ref Table'!C31</f>
        <v>1242</v>
      </c>
      <c r="D47" s="224">
        <f>'Agency Health Rates Ref Table'!C3</f>
        <v>12</v>
      </c>
      <c r="E47" s="155">
        <f>'Agency Health Rates Ref Table'!L48</f>
        <v>377.41137725249985</v>
      </c>
      <c r="F47" s="174">
        <f t="shared" si="5"/>
        <v>1631.4113772524997</v>
      </c>
    </row>
    <row r="48" spans="1:6" x14ac:dyDescent="0.2">
      <c r="A48" s="9"/>
      <c r="B48" s="47" t="str">
        <f t="shared" si="6"/>
        <v>$72,901 - $85,400</v>
      </c>
      <c r="C48" s="223">
        <f>'Agency Health Rates Ref Table'!C31</f>
        <v>1242</v>
      </c>
      <c r="D48" s="224">
        <f>'Agency Health Rates Ref Table'!C3</f>
        <v>12</v>
      </c>
      <c r="E48" s="155">
        <f>'Agency Health Rates Ref Table'!L49</f>
        <v>425.4712530074998</v>
      </c>
      <c r="F48" s="174">
        <f t="shared" si="5"/>
        <v>1679.4712530074999</v>
      </c>
    </row>
    <row r="49" spans="1:6" x14ac:dyDescent="0.2">
      <c r="A49" s="9"/>
      <c r="B49" s="47" t="str">
        <f t="shared" si="6"/>
        <v>$85,401 - $110,400</v>
      </c>
      <c r="C49" s="223">
        <f>'Agency Health Rates Ref Table'!C31</f>
        <v>1242</v>
      </c>
      <c r="D49" s="224">
        <f>'Agency Health Rates Ref Table'!C3</f>
        <v>12</v>
      </c>
      <c r="E49" s="155">
        <f>'Agency Health Rates Ref Table'!L50</f>
        <v>538.55331360749983</v>
      </c>
      <c r="F49" s="174">
        <f t="shared" si="5"/>
        <v>1792.5533136074998</v>
      </c>
    </row>
    <row r="50" spans="1:6" x14ac:dyDescent="0.2">
      <c r="A50" s="9"/>
      <c r="B50" s="47" t="str">
        <f t="shared" si="6"/>
        <v>$110,401 - $135,400</v>
      </c>
      <c r="C50" s="223">
        <f>'Agency Health Rates Ref Table'!C31</f>
        <v>1242</v>
      </c>
      <c r="D50" s="224">
        <f>'Agency Health Rates Ref Table'!C3</f>
        <v>12</v>
      </c>
      <c r="E50" s="155">
        <f>'Agency Health Rates Ref Table'!L51</f>
        <v>681.31941511499974</v>
      </c>
      <c r="F50" s="174">
        <f t="shared" si="5"/>
        <v>1935.3194151149996</v>
      </c>
    </row>
    <row r="51" spans="1:6" ht="13.5" thickBot="1" x14ac:dyDescent="0.25">
      <c r="A51" s="10"/>
      <c r="B51" s="48" t="str">
        <f t="shared" si="6"/>
        <v>$135,401 - +</v>
      </c>
      <c r="C51" s="225">
        <f>'Agency Health Rates Ref Table'!C31</f>
        <v>1242</v>
      </c>
      <c r="D51" s="167">
        <f>'Agency Health Rates Ref Table'!C3</f>
        <v>12</v>
      </c>
      <c r="E51" s="157">
        <f>'Agency Health Rates Ref Table'!L52</f>
        <v>788.74737268499962</v>
      </c>
      <c r="F51" s="178">
        <f t="shared" si="5"/>
        <v>2042.7473726849996</v>
      </c>
    </row>
    <row r="52" spans="1:6" ht="13.5" thickBot="1" x14ac:dyDescent="0.25"/>
    <row r="53" spans="1:6" ht="13.5" thickBot="1" x14ac:dyDescent="0.25">
      <c r="A53" s="321" t="s">
        <v>101</v>
      </c>
      <c r="B53" s="319"/>
      <c r="C53" s="190"/>
      <c r="D53" s="191"/>
      <c r="E53" s="322"/>
      <c r="F53" s="323"/>
    </row>
    <row r="54" spans="1:6" x14ac:dyDescent="0.2">
      <c r="A54" s="75"/>
      <c r="B54" s="324" t="str">
        <f>+B42</f>
        <v>$0 - $30,400</v>
      </c>
      <c r="C54" s="316">
        <f>'Agency Health Rates Ref Table'!C$31</f>
        <v>1242</v>
      </c>
      <c r="D54" s="173">
        <f>'Agency Health Rates Ref Table'!C$3</f>
        <v>12</v>
      </c>
      <c r="E54" s="326">
        <f>'Agency Health Rates Ref Table'!L56</f>
        <v>560.20181210999999</v>
      </c>
      <c r="F54" s="171">
        <f t="shared" ref="F54:F59" si="7">SUM(C54:E54)</f>
        <v>1814.20181211</v>
      </c>
    </row>
    <row r="55" spans="1:6" x14ac:dyDescent="0.2">
      <c r="A55" s="60" t="s">
        <v>40</v>
      </c>
      <c r="B55" s="320" t="str">
        <f t="shared" ref="B55:B63" si="8">+B43</f>
        <v>$30,401 - $40,400</v>
      </c>
      <c r="C55" s="317">
        <f>'Agency Health Rates Ref Table'!C$31</f>
        <v>1242</v>
      </c>
      <c r="D55" s="186">
        <f>'Agency Health Rates Ref Table'!C$3</f>
        <v>12</v>
      </c>
      <c r="E55" s="325">
        <f>'Agency Health Rates Ref Table'!L57</f>
        <v>619.56989392499986</v>
      </c>
      <c r="F55" s="174">
        <f t="shared" si="7"/>
        <v>1873.5698939249999</v>
      </c>
    </row>
    <row r="56" spans="1:6" x14ac:dyDescent="0.2">
      <c r="A56" s="60" t="s">
        <v>41</v>
      </c>
      <c r="B56" s="320" t="str">
        <f t="shared" si="8"/>
        <v>$40,401 - $46,400</v>
      </c>
      <c r="C56" s="317">
        <f>'Agency Health Rates Ref Table'!C$31</f>
        <v>1242</v>
      </c>
      <c r="D56" s="186">
        <f>'Agency Health Rates Ref Table'!C$3</f>
        <v>12</v>
      </c>
      <c r="E56" s="325">
        <f>'Agency Health Rates Ref Table'!L58</f>
        <v>652.0809863474999</v>
      </c>
      <c r="F56" s="174">
        <f t="shared" si="7"/>
        <v>1906.0809863474999</v>
      </c>
    </row>
    <row r="57" spans="1:6" x14ac:dyDescent="0.2">
      <c r="A57" s="60"/>
      <c r="B57" s="320" t="str">
        <f t="shared" si="8"/>
        <v>$46,401 - $52,400</v>
      </c>
      <c r="C57" s="317">
        <f>'Agency Health Rates Ref Table'!C$31</f>
        <v>1242</v>
      </c>
      <c r="D57" s="186">
        <f>'Agency Health Rates Ref Table'!C$3</f>
        <v>12</v>
      </c>
      <c r="E57" s="325">
        <f>'Agency Health Rates Ref Table'!L59</f>
        <v>686.00560452749983</v>
      </c>
      <c r="F57" s="174">
        <f t="shared" si="7"/>
        <v>1940.0056045274998</v>
      </c>
    </row>
    <row r="58" spans="1:6" x14ac:dyDescent="0.2">
      <c r="A58" s="60"/>
      <c r="B58" s="320" t="str">
        <f t="shared" si="8"/>
        <v>$52,401 - $60,400</v>
      </c>
      <c r="C58" s="317">
        <f>'Agency Health Rates Ref Table'!C$31</f>
        <v>1242</v>
      </c>
      <c r="D58" s="186">
        <f>'Agency Health Rates Ref Table'!C$3</f>
        <v>12</v>
      </c>
      <c r="E58" s="325">
        <f>'Agency Health Rates Ref Table'!L60</f>
        <v>746.78721209999981</v>
      </c>
      <c r="F58" s="174">
        <f t="shared" si="7"/>
        <v>2000.7872120999998</v>
      </c>
    </row>
    <row r="59" spans="1:6" x14ac:dyDescent="0.2">
      <c r="A59" s="60"/>
      <c r="B59" s="320" t="str">
        <f t="shared" si="8"/>
        <v>$60,401 - $72,900</v>
      </c>
      <c r="C59" s="317">
        <f>'Agency Health Rates Ref Table'!C$31</f>
        <v>1242</v>
      </c>
      <c r="D59" s="186">
        <f>'Agency Health Rates Ref Table'!C$3</f>
        <v>12</v>
      </c>
      <c r="E59" s="325">
        <f>'Agency Health Rates Ref Table'!L61</f>
        <v>828.77170603499985</v>
      </c>
      <c r="F59" s="174">
        <f t="shared" si="7"/>
        <v>2082.7717060349996</v>
      </c>
    </row>
    <row r="60" spans="1:6" x14ac:dyDescent="0.2">
      <c r="A60" s="60"/>
      <c r="B60" s="320" t="str">
        <f t="shared" si="8"/>
        <v>$72,901 - $85,400</v>
      </c>
      <c r="C60" s="317">
        <f>'Agency Health Rates Ref Table'!C$31</f>
        <v>1242</v>
      </c>
      <c r="D60" s="186">
        <f>'Agency Health Rates Ref Table'!C$3</f>
        <v>12</v>
      </c>
      <c r="E60" s="325">
        <f>'Agency Health Rates Ref Table'!L62</f>
        <v>868.35042724499988</v>
      </c>
      <c r="F60" s="174">
        <f>SUM(C60:E60)</f>
        <v>2122.350427245</v>
      </c>
    </row>
    <row r="61" spans="1:6" x14ac:dyDescent="0.2">
      <c r="A61" s="69"/>
      <c r="B61" s="320" t="str">
        <f t="shared" si="8"/>
        <v>$85,401 - $110,400</v>
      </c>
      <c r="C61" s="317">
        <f>'Agency Health Rates Ref Table'!C$31</f>
        <v>1242</v>
      </c>
      <c r="D61" s="186">
        <f>'Agency Health Rates Ref Table'!C$3</f>
        <v>12</v>
      </c>
      <c r="E61" s="325">
        <f>'Agency Health Rates Ref Table'!L63</f>
        <v>971.53780754249976</v>
      </c>
      <c r="F61" s="174">
        <f t="shared" ref="F61:F63" si="9">SUM(C61:E61)</f>
        <v>2225.5378075424996</v>
      </c>
    </row>
    <row r="62" spans="1:6" x14ac:dyDescent="0.2">
      <c r="A62" s="69"/>
      <c r="B62" s="320" t="str">
        <f t="shared" si="8"/>
        <v>$110,401 - $135,400</v>
      </c>
      <c r="C62" s="317">
        <f>'Agency Health Rates Ref Table'!C$31</f>
        <v>1242</v>
      </c>
      <c r="D62" s="186">
        <f>'Agency Health Rates Ref Table'!C$3</f>
        <v>12</v>
      </c>
      <c r="E62" s="325">
        <f>'Agency Health Rates Ref Table'!L64</f>
        <v>1112.8903832924998</v>
      </c>
      <c r="F62" s="174">
        <f t="shared" si="9"/>
        <v>2366.8903832924998</v>
      </c>
    </row>
    <row r="63" spans="1:6" ht="13.5" thickBot="1" x14ac:dyDescent="0.25">
      <c r="A63" s="72"/>
      <c r="B63" s="166" t="str">
        <f t="shared" si="8"/>
        <v>$135,401 - +</v>
      </c>
      <c r="C63" s="318">
        <f>'Agency Health Rates Ref Table'!C$31</f>
        <v>1242</v>
      </c>
      <c r="D63" s="193">
        <f>'Agency Health Rates Ref Table'!C$3</f>
        <v>12</v>
      </c>
      <c r="E63" s="327">
        <f>'Agency Health Rates Ref Table'!L65</f>
        <v>1233.0400726799999</v>
      </c>
      <c r="F63" s="178">
        <f t="shared" si="9"/>
        <v>2487.0400726799999</v>
      </c>
    </row>
    <row r="65" spans="1:7" x14ac:dyDescent="0.2">
      <c r="A65">
        <f>+A37</f>
        <v>0</v>
      </c>
    </row>
    <row r="78" spans="1:7" x14ac:dyDescent="0.2">
      <c r="G78" s="57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2026 (July 1, 2025 - June 30, 2026)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0"/>
  <sheetViews>
    <sheetView view="pageLayout" zoomScaleNormal="100" workbookViewId="0">
      <selection activeCell="I15" sqref="I15"/>
    </sheetView>
  </sheetViews>
  <sheetFormatPr defaultColWidth="9.28515625" defaultRowHeight="12" x14ac:dyDescent="0.2"/>
  <cols>
    <col min="1" max="1" width="25.28515625" style="3" customWidth="1"/>
    <col min="2" max="3" width="11.7109375" style="4" customWidth="1"/>
    <col min="4" max="4" width="11.7109375" style="6" customWidth="1"/>
    <col min="5" max="5" width="9.28515625" style="1"/>
    <col min="6" max="6" width="20.85546875" style="1" bestFit="1" customWidth="1"/>
    <col min="7" max="7" width="9.5703125" style="1" customWidth="1"/>
    <col min="8" max="8" width="6.7109375" style="1" customWidth="1"/>
    <col min="9" max="9" width="10" style="1" bestFit="1" customWidth="1"/>
    <col min="10" max="16384" width="9.28515625" style="1"/>
  </cols>
  <sheetData>
    <row r="1" spans="1:9" s="66" customFormat="1" ht="15" customHeight="1" thickBot="1" x14ac:dyDescent="0.25">
      <c r="A1" s="405" t="s">
        <v>43</v>
      </c>
      <c r="B1" s="406"/>
      <c r="C1" s="406"/>
      <c r="D1" s="407"/>
      <c r="F1" s="405" t="s">
        <v>46</v>
      </c>
      <c r="G1" s="406"/>
      <c r="H1" s="406"/>
      <c r="I1" s="407"/>
    </row>
    <row r="2" spans="1:9" s="66" customFormat="1" ht="14.25" customHeight="1" thickBot="1" x14ac:dyDescent="0.25">
      <c r="A2" s="15"/>
      <c r="B2" s="120" t="s">
        <v>3</v>
      </c>
      <c r="C2" s="67" t="s">
        <v>36</v>
      </c>
      <c r="D2" s="68" t="s">
        <v>5</v>
      </c>
      <c r="F2" s="8"/>
      <c r="G2" s="120" t="s">
        <v>3</v>
      </c>
      <c r="H2" s="67" t="s">
        <v>36</v>
      </c>
      <c r="I2" s="68" t="s">
        <v>5</v>
      </c>
    </row>
    <row r="3" spans="1:9" s="66" customFormat="1" x14ac:dyDescent="0.2">
      <c r="A3" s="229" t="s">
        <v>0</v>
      </c>
      <c r="B3" s="78">
        <f>+'Agency Health Rates Ref Table'!C32</f>
        <v>1114</v>
      </c>
      <c r="C3" s="230">
        <f>'Agency Health Rates Ref Table'!C3</f>
        <v>12</v>
      </c>
      <c r="D3" s="231">
        <f>SUM(B3:C3)</f>
        <v>1126</v>
      </c>
      <c r="F3" s="229" t="s">
        <v>0</v>
      </c>
      <c r="G3" s="78">
        <f>+'Agency Health Rates Ref Table'!C35</f>
        <v>851</v>
      </c>
      <c r="H3" s="230">
        <f>'Agency Health Rates Ref Table'!C3</f>
        <v>12</v>
      </c>
      <c r="I3" s="231">
        <f>SUM(G3:H3)</f>
        <v>863</v>
      </c>
    </row>
    <row r="4" spans="1:9" s="66" customFormat="1" x14ac:dyDescent="0.2">
      <c r="A4" s="232" t="s">
        <v>6</v>
      </c>
      <c r="B4" s="78">
        <f>+'Agency Health Rates Ref Table'!C39</f>
        <v>1556</v>
      </c>
      <c r="C4" s="233">
        <f>'Agency Health Rates Ref Table'!C3</f>
        <v>12</v>
      </c>
      <c r="D4" s="231">
        <f>SUM(B4:C4)</f>
        <v>1568</v>
      </c>
      <c r="F4" s="232" t="s">
        <v>6</v>
      </c>
      <c r="G4" s="78">
        <f>+'Agency Health Rates Ref Table'!C42</f>
        <v>1526</v>
      </c>
      <c r="H4" s="233">
        <f>'Agency Health Rates Ref Table'!C3</f>
        <v>12</v>
      </c>
      <c r="I4" s="231">
        <f>SUM(G4:H4)</f>
        <v>1538</v>
      </c>
    </row>
    <row r="5" spans="1:9" s="66" customFormat="1" ht="12.75" thickBot="1" x14ac:dyDescent="0.25">
      <c r="A5" s="234" t="s">
        <v>1</v>
      </c>
      <c r="B5" s="78">
        <f>+'Agency Health Rates Ref Table'!C46</f>
        <v>2571</v>
      </c>
      <c r="C5" s="233">
        <f>'Agency Health Rates Ref Table'!C3</f>
        <v>12</v>
      </c>
      <c r="D5" s="235">
        <f>SUM(B5:C5)</f>
        <v>2583</v>
      </c>
      <c r="F5" s="234" t="s">
        <v>1</v>
      </c>
      <c r="G5" s="78">
        <f>+'Agency Health Rates Ref Table'!C49</f>
        <v>1827</v>
      </c>
      <c r="H5" s="233">
        <f>'Agency Health Rates Ref Table'!C3</f>
        <v>12</v>
      </c>
      <c r="I5" s="235">
        <f>SUM(G5:H5)</f>
        <v>1839</v>
      </c>
    </row>
    <row r="6" spans="1:9" s="66" customFormat="1" ht="12.75" thickBot="1" x14ac:dyDescent="0.25">
      <c r="A6" s="408" t="s">
        <v>44</v>
      </c>
      <c r="B6" s="409"/>
      <c r="C6" s="409"/>
      <c r="D6" s="410"/>
      <c r="F6" s="396" t="s">
        <v>47</v>
      </c>
      <c r="G6" s="397"/>
      <c r="H6" s="397"/>
      <c r="I6" s="398"/>
    </row>
    <row r="7" spans="1:9" s="66" customFormat="1" ht="12.75" customHeight="1" thickBot="1" x14ac:dyDescent="0.25">
      <c r="A7" s="236"/>
      <c r="B7" s="237" t="s">
        <v>3</v>
      </c>
      <c r="C7" s="238" t="s">
        <v>36</v>
      </c>
      <c r="D7" s="239" t="s">
        <v>5</v>
      </c>
      <c r="F7" s="243"/>
      <c r="G7" s="244" t="s">
        <v>3</v>
      </c>
      <c r="H7" s="245" t="s">
        <v>36</v>
      </c>
      <c r="I7" s="246" t="s">
        <v>5</v>
      </c>
    </row>
    <row r="8" spans="1:9" s="66" customFormat="1" x14ac:dyDescent="0.2">
      <c r="A8" s="229" t="s">
        <v>0</v>
      </c>
      <c r="B8" s="78">
        <f>+'Agency Health Rates Ref Table'!C33</f>
        <v>704</v>
      </c>
      <c r="C8" s="230">
        <f>'Agency Health Rates Ref Table'!C3</f>
        <v>12</v>
      </c>
      <c r="D8" s="231">
        <f>SUM(B8:C8)</f>
        <v>716</v>
      </c>
      <c r="F8" s="229" t="s">
        <v>0</v>
      </c>
      <c r="G8" s="78">
        <f>+'Agency Health Rates Ref Table'!C36</f>
        <v>752</v>
      </c>
      <c r="H8" s="230">
        <f>'Agency Health Rates Ref Table'!C3</f>
        <v>12</v>
      </c>
      <c r="I8" s="231">
        <f>SUM(G8:H8)</f>
        <v>764</v>
      </c>
    </row>
    <row r="9" spans="1:9" s="66" customFormat="1" x14ac:dyDescent="0.2">
      <c r="A9" s="232" t="s">
        <v>6</v>
      </c>
      <c r="B9" s="78">
        <f>+'Agency Health Rates Ref Table'!C40</f>
        <v>1025</v>
      </c>
      <c r="C9" s="233">
        <f>'Agency Health Rates Ref Table'!C3</f>
        <v>12</v>
      </c>
      <c r="D9" s="231">
        <f>SUM(B9:C9)</f>
        <v>1037</v>
      </c>
      <c r="F9" s="232" t="s">
        <v>6</v>
      </c>
      <c r="G9" s="71">
        <f>+'Agency Health Rates Ref Table'!C43</f>
        <v>1340</v>
      </c>
      <c r="H9" s="233">
        <f>'Agency Health Rates Ref Table'!C3</f>
        <v>12</v>
      </c>
      <c r="I9" s="231">
        <f>SUM(G9:H9)</f>
        <v>1352</v>
      </c>
    </row>
    <row r="10" spans="1:9" s="66" customFormat="1" ht="12.75" thickBot="1" x14ac:dyDescent="0.25">
      <c r="A10" s="234" t="s">
        <v>1</v>
      </c>
      <c r="B10" s="78">
        <f>+'Agency Health Rates Ref Table'!C47</f>
        <v>1699</v>
      </c>
      <c r="C10" s="233">
        <f>'Agency Health Rates Ref Table'!C3</f>
        <v>12</v>
      </c>
      <c r="D10" s="235">
        <f>SUM(B10:C10)</f>
        <v>1711</v>
      </c>
      <c r="F10" s="234" t="s">
        <v>1</v>
      </c>
      <c r="G10" s="240">
        <f>+'Agency Health Rates Ref Table'!C50</f>
        <v>1603</v>
      </c>
      <c r="H10" s="233">
        <f>'Agency Health Rates Ref Table'!C3</f>
        <v>12</v>
      </c>
      <c r="I10" s="235">
        <f>SUM(G10:H10)</f>
        <v>1615</v>
      </c>
    </row>
    <row r="11" spans="1:9" s="66" customFormat="1" ht="12.75" thickBot="1" x14ac:dyDescent="0.25">
      <c r="A11" s="411" t="s">
        <v>45</v>
      </c>
      <c r="B11" s="412"/>
      <c r="C11" s="412"/>
      <c r="D11" s="413"/>
      <c r="F11" s="396" t="s">
        <v>48</v>
      </c>
      <c r="G11" s="397"/>
      <c r="H11" s="397"/>
      <c r="I11" s="398"/>
    </row>
    <row r="12" spans="1:9" s="66" customFormat="1" ht="12.75" customHeight="1" thickBot="1" x14ac:dyDescent="0.25">
      <c r="A12" s="241"/>
      <c r="B12" s="237" t="s">
        <v>3</v>
      </c>
      <c r="C12" s="238" t="s">
        <v>36</v>
      </c>
      <c r="D12" s="239" t="s">
        <v>5</v>
      </c>
      <c r="F12" s="243"/>
      <c r="G12" s="244" t="s">
        <v>3</v>
      </c>
      <c r="H12" s="245" t="s">
        <v>36</v>
      </c>
      <c r="I12" s="246" t="s">
        <v>5</v>
      </c>
    </row>
    <row r="13" spans="1:9" s="66" customFormat="1" x14ac:dyDescent="0.2">
      <c r="A13" s="308" t="s">
        <v>0</v>
      </c>
      <c r="B13" s="70">
        <f>+'Agency Health Rates Ref Table'!C34</f>
        <v>763</v>
      </c>
      <c r="C13" s="309">
        <f>'Agency Health Rates Ref Table'!C3</f>
        <v>12</v>
      </c>
      <c r="D13" s="310">
        <f>SUM(B13:C13)</f>
        <v>775</v>
      </c>
      <c r="F13" s="229" t="s">
        <v>0</v>
      </c>
      <c r="G13" s="78">
        <f>+'Agency Health Rates Ref Table'!C37</f>
        <v>538</v>
      </c>
      <c r="H13" s="230">
        <f>'Agency Health Rates Ref Table'!C3</f>
        <v>12</v>
      </c>
      <c r="I13" s="231">
        <f>SUM(G13:H13)</f>
        <v>550</v>
      </c>
    </row>
    <row r="14" spans="1:9" s="66" customFormat="1" x14ac:dyDescent="0.2">
      <c r="A14" s="232" t="s">
        <v>6</v>
      </c>
      <c r="B14" s="78">
        <f>+'Agency Health Rates Ref Table'!C41</f>
        <v>1143</v>
      </c>
      <c r="C14" s="233">
        <f>'Agency Health Rates Ref Table'!C3</f>
        <v>12</v>
      </c>
      <c r="D14" s="218">
        <f>SUM(B14:C14)</f>
        <v>1155</v>
      </c>
      <c r="F14" s="232" t="s">
        <v>6</v>
      </c>
      <c r="G14" s="71">
        <f>+'Agency Health Rates Ref Table'!C44</f>
        <v>825</v>
      </c>
      <c r="H14" s="233">
        <f>'Agency Health Rates Ref Table'!C3</f>
        <v>12</v>
      </c>
      <c r="I14" s="231">
        <f>SUM(G14:H14)</f>
        <v>837</v>
      </c>
    </row>
    <row r="15" spans="1:9" s="66" customFormat="1" ht="12.75" thickBot="1" x14ac:dyDescent="0.25">
      <c r="A15" s="234" t="s">
        <v>1</v>
      </c>
      <c r="B15" s="240">
        <f>+'Agency Health Rates Ref Table'!C48</f>
        <v>1849</v>
      </c>
      <c r="C15" s="248">
        <f>'Agency Health Rates Ref Table'!C3</f>
        <v>12</v>
      </c>
      <c r="D15" s="235">
        <f>SUM(B15:C15)</f>
        <v>1861</v>
      </c>
      <c r="F15" s="234" t="s">
        <v>1</v>
      </c>
      <c r="G15" s="240">
        <f>+'Agency Health Rates Ref Table'!C51</f>
        <v>1128</v>
      </c>
      <c r="H15" s="233">
        <f>'Agency Health Rates Ref Table'!C3</f>
        <v>12</v>
      </c>
      <c r="I15" s="235">
        <f>SUM(G15:H15)</f>
        <v>1140</v>
      </c>
    </row>
    <row r="16" spans="1:9" s="66" customFormat="1" ht="12.75" thickBot="1" x14ac:dyDescent="0.25">
      <c r="A16" s="242"/>
      <c r="B16" s="228"/>
      <c r="C16" s="228"/>
      <c r="D16" s="228"/>
      <c r="F16" s="396" t="s">
        <v>49</v>
      </c>
      <c r="G16" s="397"/>
      <c r="H16" s="397"/>
      <c r="I16" s="398"/>
    </row>
    <row r="17" spans="1:9" s="66" customFormat="1" ht="12.75" customHeight="1" thickBot="1" x14ac:dyDescent="0.25">
      <c r="A17" s="403" t="s">
        <v>40</v>
      </c>
      <c r="B17" s="404"/>
      <c r="C17" s="4"/>
      <c r="D17" s="4"/>
      <c r="F17" s="243"/>
      <c r="G17" s="244" t="s">
        <v>3</v>
      </c>
      <c r="H17" s="245" t="s">
        <v>36</v>
      </c>
      <c r="I17" s="246" t="s">
        <v>5</v>
      </c>
    </row>
    <row r="18" spans="1:9" s="66" customFormat="1" x14ac:dyDescent="0.2">
      <c r="A18" s="401" t="s">
        <v>57</v>
      </c>
      <c r="B18" s="402"/>
      <c r="C18" s="4"/>
      <c r="D18" s="4"/>
      <c r="F18" s="229" t="s">
        <v>0</v>
      </c>
      <c r="G18" s="78">
        <f>+'Agency Health Rates Ref Table'!C38</f>
        <v>802</v>
      </c>
      <c r="H18" s="230">
        <f>'Agency Health Rates Ref Table'!C3</f>
        <v>12</v>
      </c>
      <c r="I18" s="231">
        <f>SUM(G18:H18)</f>
        <v>814</v>
      </c>
    </row>
    <row r="19" spans="1:9" s="66" customFormat="1" x14ac:dyDescent="0.2">
      <c r="A19" s="401" t="s">
        <v>58</v>
      </c>
      <c r="B19" s="402"/>
      <c r="C19" s="4"/>
      <c r="D19" s="4"/>
      <c r="F19" s="232" t="s">
        <v>6</v>
      </c>
      <c r="G19" s="71">
        <f>+'Agency Health Rates Ref Table'!C45</f>
        <v>1416</v>
      </c>
      <c r="H19" s="233">
        <f>'Agency Health Rates Ref Table'!C3</f>
        <v>12</v>
      </c>
      <c r="I19" s="231">
        <f>SUM(G19:H19)</f>
        <v>1428</v>
      </c>
    </row>
    <row r="20" spans="1:9" s="66" customFormat="1" ht="12.75" thickBot="1" x14ac:dyDescent="0.25">
      <c r="A20" s="399"/>
      <c r="B20" s="400"/>
      <c r="C20" s="4"/>
      <c r="D20" s="4"/>
      <c r="F20" s="234" t="s">
        <v>1</v>
      </c>
      <c r="G20" s="240">
        <f>+'Agency Health Rates Ref Table'!C52</f>
        <v>1638</v>
      </c>
      <c r="H20" s="248">
        <f>'Agency Health Rates Ref Table'!C3</f>
        <v>12</v>
      </c>
      <c r="I20" s="235">
        <f>SUM(G20:H20)</f>
        <v>1650</v>
      </c>
    </row>
  </sheetData>
  <mergeCells count="11">
    <mergeCell ref="A1:D1"/>
    <mergeCell ref="A6:D6"/>
    <mergeCell ref="A11:D11"/>
    <mergeCell ref="F1:I1"/>
    <mergeCell ref="F6:I6"/>
    <mergeCell ref="F11:I11"/>
    <mergeCell ref="F16:I16"/>
    <mergeCell ref="A20:B20"/>
    <mergeCell ref="A19:B19"/>
    <mergeCell ref="A18:B18"/>
    <mergeCell ref="A17:B17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2025 - June 30, 2026)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view="pageLayout" topLeftCell="A16" zoomScaleNormal="100" workbookViewId="0">
      <selection activeCell="G32" sqref="G32"/>
    </sheetView>
  </sheetViews>
  <sheetFormatPr defaultRowHeight="12.75" x14ac:dyDescent="0.2"/>
  <cols>
    <col min="1" max="1" width="21" customWidth="1"/>
    <col min="2" max="4" width="12.85546875" bestFit="1" customWidth="1"/>
    <col min="5" max="8" width="10" bestFit="1" customWidth="1"/>
    <col min="9" max="13" width="9.28515625" hidden="1" customWidth="1"/>
  </cols>
  <sheetData>
    <row r="1" spans="1:8" ht="15" x14ac:dyDescent="0.25">
      <c r="A1" s="416" t="s">
        <v>75</v>
      </c>
      <c r="B1" s="416"/>
      <c r="C1" s="416"/>
      <c r="D1" s="416"/>
      <c r="E1" s="416"/>
      <c r="F1" s="416"/>
      <c r="G1" s="416"/>
      <c r="H1" s="416"/>
    </row>
    <row r="2" spans="1:8" s="66" customFormat="1" ht="15" customHeight="1" thickBot="1" x14ac:dyDescent="0.25">
      <c r="A2" s="417" t="s">
        <v>7</v>
      </c>
      <c r="B2" s="418"/>
      <c r="C2" s="418"/>
      <c r="D2" s="418"/>
      <c r="E2" s="418"/>
      <c r="F2" s="418"/>
      <c r="G2" s="418"/>
      <c r="H2" s="418"/>
    </row>
    <row r="3" spans="1:8" s="66" customFormat="1" thickBot="1" x14ac:dyDescent="0.25">
      <c r="A3" s="124"/>
      <c r="B3" s="126" t="s">
        <v>43</v>
      </c>
      <c r="C3" s="127" t="s">
        <v>44</v>
      </c>
      <c r="D3" s="127" t="s">
        <v>45</v>
      </c>
      <c r="E3" s="128" t="s">
        <v>46</v>
      </c>
      <c r="F3" s="128" t="s">
        <v>47</v>
      </c>
      <c r="G3" s="128" t="s">
        <v>48</v>
      </c>
      <c r="H3" s="129" t="s">
        <v>49</v>
      </c>
    </row>
    <row r="4" spans="1:8" s="66" customFormat="1" ht="12" x14ac:dyDescent="0.2">
      <c r="A4" s="122" t="s">
        <v>0</v>
      </c>
      <c r="B4" s="230">
        <v>955</v>
      </c>
      <c r="C4" s="230">
        <v>770</v>
      </c>
      <c r="D4" s="230">
        <v>878</v>
      </c>
      <c r="E4" s="230">
        <v>928</v>
      </c>
      <c r="F4" s="230">
        <v>598</v>
      </c>
      <c r="G4" s="230">
        <v>744</v>
      </c>
      <c r="H4" s="230">
        <v>787</v>
      </c>
    </row>
    <row r="5" spans="1:8" s="66" customFormat="1" ht="12" x14ac:dyDescent="0.2">
      <c r="A5" s="123" t="s">
        <v>6</v>
      </c>
      <c r="B5" s="233">
        <v>1297</v>
      </c>
      <c r="C5" s="233">
        <v>1024</v>
      </c>
      <c r="D5" s="233">
        <v>1148</v>
      </c>
      <c r="E5" s="233">
        <v>1251</v>
      </c>
      <c r="F5" s="233">
        <v>812</v>
      </c>
      <c r="G5" s="233">
        <v>1037</v>
      </c>
      <c r="H5" s="233">
        <v>1047</v>
      </c>
    </row>
    <row r="6" spans="1:8" s="66" customFormat="1" thickBot="1" x14ac:dyDescent="0.25">
      <c r="A6" s="99" t="s">
        <v>1</v>
      </c>
      <c r="B6" s="233">
        <v>2070</v>
      </c>
      <c r="C6" s="233">
        <v>1740</v>
      </c>
      <c r="D6" s="233">
        <v>1944</v>
      </c>
      <c r="E6" s="233">
        <v>2067</v>
      </c>
      <c r="F6" s="233">
        <v>1333</v>
      </c>
      <c r="G6" s="233">
        <v>1744</v>
      </c>
      <c r="H6" s="233">
        <v>1621</v>
      </c>
    </row>
    <row r="7" spans="1:8" s="66" customFormat="1" ht="15" customHeight="1" thickBot="1" x14ac:dyDescent="0.25">
      <c r="A7" s="419" t="s">
        <v>8</v>
      </c>
      <c r="B7" s="420"/>
      <c r="C7" s="420"/>
      <c r="D7" s="420"/>
      <c r="E7" s="420"/>
      <c r="F7" s="420"/>
      <c r="G7" s="420"/>
      <c r="H7" s="420"/>
    </row>
    <row r="8" spans="1:8" s="66" customFormat="1" ht="15" customHeight="1" thickBot="1" x14ac:dyDescent="0.25">
      <c r="A8" s="125"/>
      <c r="B8" s="126" t="s">
        <v>43</v>
      </c>
      <c r="C8" s="127" t="s">
        <v>44</v>
      </c>
      <c r="D8" s="127" t="s">
        <v>45</v>
      </c>
      <c r="E8" s="128" t="s">
        <v>46</v>
      </c>
      <c r="F8" s="128" t="s">
        <v>47</v>
      </c>
      <c r="G8" s="128" t="s">
        <v>48</v>
      </c>
      <c r="H8" s="129" t="s">
        <v>49</v>
      </c>
    </row>
    <row r="9" spans="1:8" s="66" customFormat="1" ht="12" x14ac:dyDescent="0.2">
      <c r="A9" s="118" t="s">
        <v>0</v>
      </c>
      <c r="B9" s="230">
        <v>1404</v>
      </c>
      <c r="C9" s="230">
        <v>1133</v>
      </c>
      <c r="D9" s="230">
        <v>1291</v>
      </c>
      <c r="E9" s="230">
        <v>1365</v>
      </c>
      <c r="F9" s="230">
        <v>879</v>
      </c>
      <c r="G9" s="230">
        <v>1095</v>
      </c>
      <c r="H9" s="247">
        <v>1157</v>
      </c>
    </row>
    <row r="10" spans="1:8" s="66" customFormat="1" ht="12" x14ac:dyDescent="0.2">
      <c r="A10" s="118" t="s">
        <v>6</v>
      </c>
      <c r="B10" s="233">
        <v>1907</v>
      </c>
      <c r="C10" s="233">
        <v>1506</v>
      </c>
      <c r="D10" s="233">
        <v>1689</v>
      </c>
      <c r="E10" s="233">
        <v>1839</v>
      </c>
      <c r="F10" s="233">
        <v>1194</v>
      </c>
      <c r="G10" s="233">
        <v>1525</v>
      </c>
      <c r="H10" s="218">
        <v>1540</v>
      </c>
    </row>
    <row r="11" spans="1:8" s="66" customFormat="1" thickBot="1" x14ac:dyDescent="0.25">
      <c r="A11" s="119" t="s">
        <v>1</v>
      </c>
      <c r="B11" s="248">
        <v>3044</v>
      </c>
      <c r="C11" s="248">
        <v>2560</v>
      </c>
      <c r="D11" s="248">
        <v>2859</v>
      </c>
      <c r="E11" s="248">
        <v>3040</v>
      </c>
      <c r="F11" s="248">
        <v>1961</v>
      </c>
      <c r="G11" s="248">
        <v>2565</v>
      </c>
      <c r="H11" s="219">
        <v>2383</v>
      </c>
    </row>
    <row r="12" spans="1:8" s="66" customFormat="1" ht="13.5" customHeight="1" thickBot="1" x14ac:dyDescent="0.25">
      <c r="A12" s="414"/>
      <c r="B12" s="414"/>
      <c r="C12" s="414"/>
      <c r="D12" s="414"/>
      <c r="E12" s="414"/>
      <c r="F12" s="414"/>
      <c r="G12" s="414"/>
    </row>
    <row r="13" spans="1:8" x14ac:dyDescent="0.2">
      <c r="A13" s="403" t="s">
        <v>40</v>
      </c>
      <c r="B13" s="421"/>
      <c r="C13" s="404"/>
    </row>
    <row r="14" spans="1:8" x14ac:dyDescent="0.2">
      <c r="A14" s="401" t="s">
        <v>57</v>
      </c>
      <c r="B14" s="414"/>
      <c r="C14" s="402"/>
    </row>
    <row r="15" spans="1:8" x14ac:dyDescent="0.2">
      <c r="A15" s="401" t="s">
        <v>58</v>
      </c>
      <c r="B15" s="414"/>
      <c r="C15" s="402"/>
    </row>
    <row r="16" spans="1:8" ht="13.5" thickBot="1" x14ac:dyDescent="0.25">
      <c r="A16" s="399"/>
      <c r="B16" s="415"/>
      <c r="C16" s="400"/>
    </row>
    <row r="18" spans="1:8" ht="15" x14ac:dyDescent="0.25">
      <c r="A18" s="416" t="s">
        <v>74</v>
      </c>
      <c r="B18" s="416"/>
      <c r="C18" s="416"/>
      <c r="D18" s="416"/>
      <c r="E18" s="416"/>
      <c r="F18" s="416"/>
      <c r="G18" s="416"/>
      <c r="H18" s="416"/>
    </row>
    <row r="19" spans="1:8" s="66" customFormat="1" ht="15" customHeight="1" thickBot="1" x14ac:dyDescent="0.25">
      <c r="A19" s="417" t="s">
        <v>7</v>
      </c>
      <c r="B19" s="418"/>
      <c r="C19" s="418"/>
      <c r="D19" s="418"/>
      <c r="E19" s="418"/>
      <c r="F19" s="418"/>
      <c r="G19" s="418"/>
      <c r="H19" s="418"/>
    </row>
    <row r="20" spans="1:8" s="66" customFormat="1" thickBot="1" x14ac:dyDescent="0.25">
      <c r="A20" s="124"/>
      <c r="B20" s="126" t="s">
        <v>43</v>
      </c>
      <c r="C20" s="127" t="s">
        <v>44</v>
      </c>
      <c r="D20" s="127" t="s">
        <v>45</v>
      </c>
      <c r="E20" s="128" t="s">
        <v>46</v>
      </c>
      <c r="F20" s="128" t="s">
        <v>47</v>
      </c>
      <c r="G20" s="128" t="s">
        <v>48</v>
      </c>
      <c r="H20" s="129" t="s">
        <v>49</v>
      </c>
    </row>
    <row r="21" spans="1:8" s="66" customFormat="1" ht="12" x14ac:dyDescent="0.2">
      <c r="A21" s="122" t="s">
        <v>0</v>
      </c>
      <c r="B21" s="230">
        <v>1149</v>
      </c>
      <c r="C21" s="230">
        <v>731</v>
      </c>
      <c r="D21" s="230">
        <v>791</v>
      </c>
      <c r="E21" s="230">
        <v>881</v>
      </c>
      <c r="F21" s="230">
        <v>780</v>
      </c>
      <c r="G21" s="230">
        <v>561</v>
      </c>
      <c r="H21" s="230">
        <v>831</v>
      </c>
    </row>
    <row r="22" spans="1:8" s="66" customFormat="1" ht="12" x14ac:dyDescent="0.2">
      <c r="A22" s="123" t="s">
        <v>6</v>
      </c>
      <c r="B22" s="233">
        <v>1600</v>
      </c>
      <c r="C22" s="233">
        <v>1058</v>
      </c>
      <c r="D22" s="233">
        <v>1179</v>
      </c>
      <c r="E22" s="233">
        <v>1569</v>
      </c>
      <c r="F22" s="233">
        <v>1380</v>
      </c>
      <c r="G22" s="233">
        <v>854</v>
      </c>
      <c r="H22" s="233">
        <v>1457</v>
      </c>
    </row>
    <row r="23" spans="1:8" s="66" customFormat="1" thickBot="1" x14ac:dyDescent="0.25">
      <c r="A23" s="99" t="s">
        <v>1</v>
      </c>
      <c r="B23" s="233">
        <v>2635</v>
      </c>
      <c r="C23" s="233">
        <v>1746</v>
      </c>
      <c r="D23" s="233">
        <v>1899</v>
      </c>
      <c r="E23" s="248">
        <v>1876</v>
      </c>
      <c r="F23" s="233">
        <v>1648</v>
      </c>
      <c r="G23" s="233">
        <v>1163</v>
      </c>
      <c r="H23" s="233">
        <v>1683</v>
      </c>
    </row>
    <row r="24" spans="1:8" s="66" customFormat="1" ht="15" customHeight="1" thickBot="1" x14ac:dyDescent="0.25">
      <c r="A24" s="419" t="s">
        <v>8</v>
      </c>
      <c r="B24" s="420"/>
      <c r="C24" s="420"/>
      <c r="D24" s="420"/>
      <c r="E24" s="420"/>
      <c r="F24" s="420"/>
      <c r="G24" s="420"/>
      <c r="H24" s="420"/>
    </row>
    <row r="25" spans="1:8" s="66" customFormat="1" ht="15" customHeight="1" thickBot="1" x14ac:dyDescent="0.25">
      <c r="A25" s="125"/>
      <c r="B25" s="126" t="s">
        <v>43</v>
      </c>
      <c r="C25" s="127" t="s">
        <v>44</v>
      </c>
      <c r="D25" s="127" t="s">
        <v>45</v>
      </c>
      <c r="E25" s="128" t="s">
        <v>46</v>
      </c>
      <c r="F25" s="128" t="s">
        <v>47</v>
      </c>
      <c r="G25" s="128" t="s">
        <v>48</v>
      </c>
      <c r="H25" s="129" t="s">
        <v>49</v>
      </c>
    </row>
    <row r="26" spans="1:8" s="66" customFormat="1" ht="12" x14ac:dyDescent="0.2">
      <c r="A26" s="123" t="s">
        <v>0</v>
      </c>
      <c r="B26" s="230">
        <v>1689</v>
      </c>
      <c r="C26" s="230">
        <v>1074</v>
      </c>
      <c r="D26" s="230">
        <v>1163</v>
      </c>
      <c r="E26" s="230">
        <v>1295</v>
      </c>
      <c r="F26" s="230">
        <v>1146</v>
      </c>
      <c r="G26" s="230">
        <v>825</v>
      </c>
      <c r="H26" s="247">
        <v>1221</v>
      </c>
    </row>
    <row r="27" spans="1:8" s="66" customFormat="1" ht="12" x14ac:dyDescent="0.2">
      <c r="A27" s="123" t="s">
        <v>6</v>
      </c>
      <c r="B27" s="233">
        <v>2352</v>
      </c>
      <c r="C27" s="233">
        <v>1556</v>
      </c>
      <c r="D27" s="233">
        <v>1733</v>
      </c>
      <c r="E27" s="233">
        <v>2307</v>
      </c>
      <c r="F27" s="233">
        <v>2028</v>
      </c>
      <c r="G27" s="233">
        <v>1256</v>
      </c>
      <c r="H27" s="218">
        <v>2142</v>
      </c>
    </row>
    <row r="28" spans="1:8" s="66" customFormat="1" thickBot="1" x14ac:dyDescent="0.25">
      <c r="A28" s="130" t="s">
        <v>1</v>
      </c>
      <c r="B28" s="248">
        <v>3875</v>
      </c>
      <c r="C28" s="248">
        <v>2567</v>
      </c>
      <c r="D28" s="248">
        <v>2792</v>
      </c>
      <c r="E28" s="248">
        <v>2759</v>
      </c>
      <c r="F28" s="248">
        <v>2423</v>
      </c>
      <c r="G28" s="248">
        <v>1710</v>
      </c>
      <c r="H28" s="219">
        <v>2475</v>
      </c>
    </row>
    <row r="29" spans="1:8" s="66" customFormat="1" ht="13.5" customHeight="1" x14ac:dyDescent="0.2">
      <c r="A29" s="414"/>
      <c r="B29" s="414"/>
      <c r="C29" s="414"/>
      <c r="D29" s="414"/>
      <c r="E29" s="414"/>
      <c r="F29" s="414"/>
      <c r="G29" s="414"/>
    </row>
    <row r="30" spans="1:8" ht="13.5" thickBot="1" x14ac:dyDescent="0.25">
      <c r="A30" s="60"/>
    </row>
    <row r="31" spans="1:8" x14ac:dyDescent="0.2">
      <c r="A31" s="403" t="s">
        <v>40</v>
      </c>
      <c r="B31" s="421"/>
      <c r="C31" s="404"/>
    </row>
    <row r="32" spans="1:8" x14ac:dyDescent="0.2">
      <c r="A32" s="401" t="s">
        <v>57</v>
      </c>
      <c r="B32" s="414"/>
      <c r="C32" s="402"/>
    </row>
    <row r="33" spans="1:3" x14ac:dyDescent="0.2">
      <c r="A33" s="401" t="s">
        <v>58</v>
      </c>
      <c r="B33" s="414"/>
      <c r="C33" s="402"/>
    </row>
    <row r="34" spans="1:3" ht="13.5" thickBot="1" x14ac:dyDescent="0.25">
      <c r="A34" s="399"/>
      <c r="B34" s="415"/>
      <c r="C34" s="400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2025 - June 30, 2026)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zoomScaleNormal="100" zoomScaleSheetLayoutView="100" workbookViewId="0">
      <selection activeCell="G12" sqref="G12"/>
    </sheetView>
  </sheetViews>
  <sheetFormatPr defaultColWidth="9.28515625" defaultRowHeight="12" x14ac:dyDescent="0.2"/>
  <cols>
    <col min="1" max="1" width="17" style="1" bestFit="1" customWidth="1"/>
    <col min="2" max="2" width="15.85546875" style="18" bestFit="1" customWidth="1"/>
    <col min="3" max="3" width="16.42578125" style="18" customWidth="1"/>
    <col min="4" max="4" width="20.28515625" style="18" customWidth="1"/>
    <col min="5" max="5" width="14.42578125" style="18" bestFit="1" customWidth="1"/>
    <col min="6" max="6" width="15" style="18" bestFit="1" customWidth="1"/>
    <col min="7" max="7" width="14.28515625" style="18" bestFit="1" customWidth="1"/>
    <col min="8" max="8" width="10" style="18" bestFit="1" customWidth="1"/>
    <col min="9" max="9" width="9.7109375" style="18" customWidth="1"/>
    <col min="10" max="11" width="9.28515625" style="1"/>
    <col min="12" max="12" width="9.7109375" style="1" bestFit="1" customWidth="1"/>
    <col min="13" max="16384" width="9.28515625" style="1"/>
  </cols>
  <sheetData>
    <row r="1" spans="1:7" ht="12.75" customHeight="1" thickBot="1" x14ac:dyDescent="0.25">
      <c r="A1" s="109"/>
      <c r="B1" s="379" t="s">
        <v>43</v>
      </c>
      <c r="C1" s="386"/>
      <c r="D1" s="424" t="s">
        <v>44</v>
      </c>
      <c r="E1" s="429"/>
      <c r="F1" s="424" t="s">
        <v>45</v>
      </c>
      <c r="G1" s="425"/>
    </row>
    <row r="2" spans="1:7" s="56" customFormat="1" ht="29.25" customHeight="1" thickBot="1" x14ac:dyDescent="0.25">
      <c r="A2" s="364"/>
      <c r="B2" s="265" t="s">
        <v>15</v>
      </c>
      <c r="C2" s="365" t="s">
        <v>68</v>
      </c>
      <c r="D2" s="110" t="s">
        <v>15</v>
      </c>
      <c r="E2" s="111" t="s">
        <v>68</v>
      </c>
      <c r="F2" s="110" t="s">
        <v>15</v>
      </c>
      <c r="G2" s="112" t="s">
        <v>68</v>
      </c>
    </row>
    <row r="3" spans="1:7" s="54" customFormat="1" x14ac:dyDescent="0.2">
      <c r="A3" s="366" t="s">
        <v>38</v>
      </c>
      <c r="B3" s="367">
        <v>1534</v>
      </c>
      <c r="C3" s="341">
        <v>2891</v>
      </c>
      <c r="D3" s="361">
        <v>1152</v>
      </c>
      <c r="E3" s="249">
        <v>2135</v>
      </c>
      <c r="F3" s="150">
        <v>1230</v>
      </c>
      <c r="G3" s="153">
        <v>2273</v>
      </c>
    </row>
    <row r="4" spans="1:7" s="54" customFormat="1" ht="22.5" x14ac:dyDescent="0.2">
      <c r="A4" s="115" t="s">
        <v>9</v>
      </c>
      <c r="B4" s="360">
        <v>1103</v>
      </c>
      <c r="C4" s="263">
        <v>2079</v>
      </c>
      <c r="D4" s="362">
        <v>830</v>
      </c>
      <c r="E4" s="251">
        <v>1539</v>
      </c>
      <c r="F4" s="223">
        <v>886</v>
      </c>
      <c r="G4" s="252">
        <v>1638</v>
      </c>
    </row>
    <row r="5" spans="1:7" s="54" customFormat="1" ht="22.5" x14ac:dyDescent="0.2">
      <c r="A5" s="115" t="s">
        <v>10</v>
      </c>
      <c r="B5" s="360">
        <v>962</v>
      </c>
      <c r="C5" s="263">
        <v>1814</v>
      </c>
      <c r="D5" s="362">
        <v>725</v>
      </c>
      <c r="E5" s="251">
        <v>1345</v>
      </c>
      <c r="F5" s="223">
        <v>774</v>
      </c>
      <c r="G5" s="252">
        <v>1431</v>
      </c>
    </row>
    <row r="6" spans="1:7" s="54" customFormat="1" ht="22.5" x14ac:dyDescent="0.2">
      <c r="A6" s="115" t="s">
        <v>11</v>
      </c>
      <c r="B6" s="360">
        <v>806</v>
      </c>
      <c r="C6" s="263">
        <v>1520</v>
      </c>
      <c r="D6" s="362">
        <v>608</v>
      </c>
      <c r="E6" s="251">
        <v>1129</v>
      </c>
      <c r="F6" s="223">
        <v>649</v>
      </c>
      <c r="G6" s="252">
        <v>1201</v>
      </c>
    </row>
    <row r="7" spans="1:7" s="54" customFormat="1" ht="22.5" x14ac:dyDescent="0.2">
      <c r="A7" s="115" t="s">
        <v>12</v>
      </c>
      <c r="B7" s="360">
        <v>676</v>
      </c>
      <c r="C7" s="263">
        <v>1275</v>
      </c>
      <c r="D7" s="362">
        <v>511</v>
      </c>
      <c r="E7" s="251">
        <v>949</v>
      </c>
      <c r="F7" s="223">
        <v>545</v>
      </c>
      <c r="G7" s="252">
        <v>1009</v>
      </c>
    </row>
    <row r="8" spans="1:7" s="54" customFormat="1" ht="44.25" customHeight="1" thickBot="1" x14ac:dyDescent="0.25">
      <c r="A8" s="116" t="s">
        <v>86</v>
      </c>
      <c r="B8" s="368">
        <v>554</v>
      </c>
      <c r="C8" s="264">
        <v>1046</v>
      </c>
      <c r="D8" s="363">
        <v>420</v>
      </c>
      <c r="E8" s="254">
        <v>781</v>
      </c>
      <c r="F8" s="225">
        <v>448</v>
      </c>
      <c r="G8" s="255">
        <v>830</v>
      </c>
    </row>
    <row r="9" spans="1:7" s="54" customFormat="1" ht="8.25" x14ac:dyDescent="0.15">
      <c r="A9" s="55"/>
      <c r="B9" s="256"/>
      <c r="C9" s="256"/>
      <c r="D9" s="256"/>
      <c r="E9" s="256"/>
      <c r="F9" s="256"/>
      <c r="G9" s="256"/>
    </row>
    <row r="10" spans="1:7" s="54" customFormat="1" ht="8.25" x14ac:dyDescent="0.15">
      <c r="A10" s="55"/>
      <c r="B10" s="256"/>
      <c r="C10" s="256"/>
      <c r="D10" s="256"/>
      <c r="E10" s="256"/>
      <c r="F10" s="256"/>
      <c r="G10" s="256"/>
    </row>
    <row r="11" spans="1:7" s="54" customFormat="1" ht="9" thickBot="1" x14ac:dyDescent="0.2">
      <c r="A11" s="55"/>
      <c r="B11" s="256"/>
      <c r="C11" s="256"/>
      <c r="D11" s="256"/>
      <c r="E11" s="256"/>
      <c r="F11" s="256"/>
      <c r="G11" s="256"/>
    </row>
    <row r="12" spans="1:7" s="66" customFormat="1" ht="15" customHeight="1" thickBot="1" x14ac:dyDescent="0.25">
      <c r="A12" s="117"/>
      <c r="B12" s="381" t="s">
        <v>14</v>
      </c>
      <c r="C12" s="426"/>
      <c r="D12" s="427"/>
      <c r="E12" s="428" t="s">
        <v>42</v>
      </c>
      <c r="F12" s="427"/>
      <c r="G12" s="204"/>
    </row>
    <row r="13" spans="1:7" s="66" customFormat="1" ht="44.25" customHeight="1" thickBot="1" x14ac:dyDescent="0.25">
      <c r="A13" s="113"/>
      <c r="B13" s="257" t="s">
        <v>15</v>
      </c>
      <c r="C13" s="344" t="s">
        <v>16</v>
      </c>
      <c r="D13" s="343" t="s">
        <v>73</v>
      </c>
      <c r="E13" s="258" t="s">
        <v>15</v>
      </c>
      <c r="F13" s="259" t="s">
        <v>16</v>
      </c>
      <c r="G13" s="204"/>
    </row>
    <row r="14" spans="1:7" s="66" customFormat="1" x14ac:dyDescent="0.2">
      <c r="A14" s="114" t="s">
        <v>37</v>
      </c>
      <c r="B14" s="267">
        <v>1398.3819942051052</v>
      </c>
      <c r="C14" s="342">
        <v>3329.0901979895889</v>
      </c>
      <c r="D14" s="341">
        <v>2332.0586650263244</v>
      </c>
      <c r="E14" s="267">
        <v>1145.9499999999998</v>
      </c>
      <c r="F14" s="338">
        <v>2724.45</v>
      </c>
      <c r="G14" s="204"/>
    </row>
    <row r="15" spans="1:7" s="66" customFormat="1" ht="22.5" x14ac:dyDescent="0.2">
      <c r="A15" s="115" t="s">
        <v>9</v>
      </c>
      <c r="B15" s="151">
        <v>1130.9769970314132</v>
      </c>
      <c r="C15" s="325">
        <v>2691.0065321000366</v>
      </c>
      <c r="D15" s="339">
        <v>1884.5370788594198</v>
      </c>
      <c r="E15" s="151">
        <v>918.39999999999986</v>
      </c>
      <c r="F15" s="339">
        <v>2182.2249999999999</v>
      </c>
      <c r="G15" s="204"/>
    </row>
    <row r="16" spans="1:7" s="66" customFormat="1" ht="22.5" x14ac:dyDescent="0.2">
      <c r="A16" s="115" t="s">
        <v>10</v>
      </c>
      <c r="B16" s="151">
        <v>876.77085467152222</v>
      </c>
      <c r="C16" s="325">
        <v>2038.2656524165081</v>
      </c>
      <c r="D16" s="339">
        <v>1410.4215841474363</v>
      </c>
      <c r="E16" s="151">
        <v>708.27499999999998</v>
      </c>
      <c r="F16" s="339">
        <v>1644.1</v>
      </c>
      <c r="G16" s="204"/>
    </row>
    <row r="17" spans="1:6" s="66" customFormat="1" ht="22.5" x14ac:dyDescent="0.2">
      <c r="A17" s="115" t="s">
        <v>11</v>
      </c>
      <c r="B17" s="151">
        <v>614.98523383785289</v>
      </c>
      <c r="C17" s="325">
        <v>1380.0749273768147</v>
      </c>
      <c r="D17" s="339">
        <v>931.93615576281491</v>
      </c>
      <c r="E17" s="151">
        <v>497.12499999999994</v>
      </c>
      <c r="F17" s="339">
        <v>1111.0999999999999</v>
      </c>
    </row>
    <row r="18" spans="1:6" s="66" customFormat="1" ht="22.5" x14ac:dyDescent="0.2">
      <c r="A18" s="115" t="s">
        <v>12</v>
      </c>
      <c r="B18" s="151">
        <v>460.57473475077154</v>
      </c>
      <c r="C18" s="325">
        <v>982.39641296802552</v>
      </c>
      <c r="D18" s="339">
        <v>646.27575261542256</v>
      </c>
      <c r="E18" s="151">
        <v>372.07499999999999</v>
      </c>
      <c r="F18" s="339">
        <v>790.27499999999998</v>
      </c>
    </row>
    <row r="19" spans="1:6" s="66" customFormat="1" ht="63.75" customHeight="1" thickBot="1" x14ac:dyDescent="0.25">
      <c r="A19" s="116" t="s">
        <v>85</v>
      </c>
      <c r="B19" s="152">
        <v>357.51424228063263</v>
      </c>
      <c r="C19" s="327">
        <v>716.42671596891569</v>
      </c>
      <c r="D19" s="340">
        <v>451.4007501868067</v>
      </c>
      <c r="E19" s="152">
        <v>288.02499999999998</v>
      </c>
      <c r="F19" s="340">
        <v>575.02499999999998</v>
      </c>
    </row>
    <row r="20" spans="1:6" customFormat="1" ht="13.5" thickBot="1" x14ac:dyDescent="0.25"/>
    <row r="21" spans="1:6" customFormat="1" ht="12.75" x14ac:dyDescent="0.2">
      <c r="A21" s="403" t="s">
        <v>40</v>
      </c>
      <c r="B21" s="421"/>
      <c r="C21" s="404"/>
    </row>
    <row r="22" spans="1:6" customFormat="1" ht="12.75" x14ac:dyDescent="0.2">
      <c r="A22" s="401" t="s">
        <v>57</v>
      </c>
      <c r="B22" s="414"/>
      <c r="C22" s="402"/>
    </row>
    <row r="23" spans="1:6" customFormat="1" ht="12.75" x14ac:dyDescent="0.2">
      <c r="A23" s="401" t="s">
        <v>58</v>
      </c>
      <c r="B23" s="414"/>
      <c r="C23" s="402"/>
    </row>
    <row r="24" spans="1:6" customFormat="1" ht="13.5" thickBot="1" x14ac:dyDescent="0.25">
      <c r="A24" s="399"/>
      <c r="B24" s="415"/>
      <c r="C24" s="400"/>
    </row>
    <row r="25" spans="1:6" customFormat="1" ht="12.75" x14ac:dyDescent="0.2">
      <c r="A25" s="108"/>
      <c r="B25" s="108"/>
      <c r="C25" s="108"/>
    </row>
    <row r="26" spans="1:6" customFormat="1" ht="12.75" x14ac:dyDescent="0.2">
      <c r="A26" s="422" t="s">
        <v>71</v>
      </c>
      <c r="B26" s="423"/>
      <c r="C26" s="423"/>
      <c r="D26" s="423"/>
      <c r="E26" s="423"/>
      <c r="F26" s="423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2026 (July 1, 2025 - June 30, 2026)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Haught, Jason A</cp:lastModifiedBy>
  <cp:lastPrinted>2024-04-25T14:01:03Z</cp:lastPrinted>
  <dcterms:created xsi:type="dcterms:W3CDTF">2003-03-20T15:15:59Z</dcterms:created>
  <dcterms:modified xsi:type="dcterms:W3CDTF">2025-03-20T18:30:56Z</dcterms:modified>
  <cp:contentStatus/>
</cp:coreProperties>
</file>