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G:\Shared drives\PEIA Shared\Shared\Jason\MCO 26\FY27 Rate Development\"/>
    </mc:Choice>
  </mc:AlternateContent>
  <xr:revisionPtr revIDLastSave="0" documentId="13_ncr:1_{53B07069-54FD-4E9E-A73F-A1ED469EFAE0}" xr6:coauthVersionLast="47" xr6:coauthVersionMax="47" xr10:uidLastSave="{00000000-0000-0000-0000-000000000000}"/>
  <workbookProtection workbookAlgorithmName="SHA-512" workbookHashValue="N5L/aNNdY5qf9Ra8EZE4IjJOWO6qprmEPXBK8kPRRvLwO/uJfXlmSKPL0LXqwc3lq21j6tljkXDttGM5Gzw+6Q==" workbookSaltValue="qbJ+tihHlhBIpnrMRj3JaA==" workbookSpinCount="100000" lockStructure="1"/>
  <bookViews>
    <workbookView xWindow="-120" yWindow="-120" windowWidth="24240" windowHeight="13020" tabRatio="690" xr2:uid="{00000000-000D-0000-FFFF-FFFF00000000}"/>
  </bookViews>
  <sheets>
    <sheet name="Basic Life Rates - All" sheetId="23" r:id="rId1"/>
    <sheet name="Active State Health Plan" sheetId="37" r:id="rId2"/>
    <sheet name="Active State PPB A" sheetId="38" r:id="rId3"/>
    <sheet name="Active State PPB-B" sheetId="34" r:id="rId4"/>
    <sheet name="Active State PPB-C" sheetId="8" r:id="rId5"/>
    <sheet name="Active State PPB-D" sheetId="35" r:id="rId6"/>
    <sheet name="Active Non-State All Plans" sheetId="7" r:id="rId7"/>
    <sheet name="COBRA" sheetId="19" r:id="rId8"/>
    <sheet name="Retiree Non Medicare" sheetId="17" r:id="rId9"/>
    <sheet name="Retiree Medicare" sheetId="22" r:id="rId10"/>
    <sheet name="Retired Deputy Sheriffs" sheetId="27" r:id="rId11"/>
    <sheet name="Non-Par - Table A" sheetId="29" r:id="rId12"/>
    <sheet name="State Elected Officials" sheetId="36" r:id="rId13"/>
    <sheet name="Agency Health Rates Ref Table" sheetId="39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1" i="37" l="1"/>
  <c r="E9" i="37"/>
  <c r="M57" i="37"/>
  <c r="M58" i="37"/>
  <c r="M59" i="37"/>
  <c r="M60" i="37"/>
  <c r="M61" i="37"/>
  <c r="M62" i="37"/>
  <c r="M63" i="37"/>
  <c r="M64" i="37"/>
  <c r="M65" i="37"/>
  <c r="M56" i="37"/>
  <c r="I57" i="37"/>
  <c r="I58" i="37"/>
  <c r="I59" i="37"/>
  <c r="I60" i="37"/>
  <c r="I61" i="37"/>
  <c r="I62" i="37"/>
  <c r="I63" i="37"/>
  <c r="I64" i="37"/>
  <c r="I65" i="37"/>
  <c r="I56" i="37"/>
  <c r="E57" i="37"/>
  <c r="E58" i="37"/>
  <c r="E59" i="37"/>
  <c r="E60" i="37"/>
  <c r="E61" i="37"/>
  <c r="E62" i="37"/>
  <c r="E63" i="37"/>
  <c r="E64" i="37"/>
  <c r="E65" i="37"/>
  <c r="E56" i="37"/>
  <c r="D57" i="37"/>
  <c r="D58" i="37"/>
  <c r="D59" i="37"/>
  <c r="D60" i="37"/>
  <c r="D61" i="37"/>
  <c r="D62" i="37"/>
  <c r="D63" i="37"/>
  <c r="D64" i="37"/>
  <c r="D65" i="37"/>
  <c r="D56" i="37"/>
  <c r="C57" i="37"/>
  <c r="C58" i="37"/>
  <c r="C59" i="37"/>
  <c r="C60" i="37"/>
  <c r="C61" i="37"/>
  <c r="C62" i="37"/>
  <c r="C63" i="37"/>
  <c r="C64" i="37"/>
  <c r="C65" i="37"/>
  <c r="C56" i="37"/>
  <c r="L65" i="37"/>
  <c r="H65" i="37"/>
  <c r="L64" i="37"/>
  <c r="K64" i="37"/>
  <c r="H64" i="37"/>
  <c r="L63" i="37"/>
  <c r="H63" i="37"/>
  <c r="L62" i="37"/>
  <c r="K62" i="37"/>
  <c r="H62" i="37"/>
  <c r="L61" i="37"/>
  <c r="H61" i="37"/>
  <c r="L60" i="37"/>
  <c r="H60" i="37"/>
  <c r="L59" i="37"/>
  <c r="K59" i="37"/>
  <c r="H59" i="37"/>
  <c r="L58" i="37"/>
  <c r="H58" i="37"/>
  <c r="L57" i="37"/>
  <c r="H57" i="37"/>
  <c r="L56" i="37"/>
  <c r="K56" i="37"/>
  <c r="H56" i="37"/>
  <c r="G56" i="37"/>
  <c r="N61" i="37" l="1"/>
  <c r="K57" i="37"/>
  <c r="N57" i="37" s="1"/>
  <c r="K65" i="37"/>
  <c r="N65" i="37" s="1"/>
  <c r="K60" i="37"/>
  <c r="K58" i="37"/>
  <c r="K63" i="37"/>
  <c r="N63" i="37" s="1"/>
  <c r="F61" i="37"/>
  <c r="N62" i="37"/>
  <c r="N60" i="37"/>
  <c r="F60" i="37"/>
  <c r="F62" i="37"/>
  <c r="N59" i="37"/>
  <c r="N58" i="37"/>
  <c r="N56" i="37"/>
  <c r="F56" i="37"/>
  <c r="F57" i="37"/>
  <c r="F64" i="37"/>
  <c r="F63" i="37"/>
  <c r="F65" i="37"/>
  <c r="N64" i="37"/>
  <c r="J56" i="37"/>
  <c r="F58" i="37"/>
  <c r="F59" i="37"/>
  <c r="E55" i="35" l="1"/>
  <c r="E56" i="35"/>
  <c r="E57" i="35"/>
  <c r="E58" i="35"/>
  <c r="E59" i="35"/>
  <c r="E60" i="35"/>
  <c r="E61" i="35"/>
  <c r="E62" i="35"/>
  <c r="E63" i="35"/>
  <c r="E54" i="35"/>
  <c r="D55" i="35"/>
  <c r="D56" i="35"/>
  <c r="D57" i="35"/>
  <c r="D58" i="35"/>
  <c r="D59" i="35"/>
  <c r="D60" i="35"/>
  <c r="D61" i="35"/>
  <c r="D62" i="35"/>
  <c r="D63" i="35"/>
  <c r="D54" i="35"/>
  <c r="C55" i="35"/>
  <c r="C56" i="35"/>
  <c r="C57" i="35"/>
  <c r="C58" i="35"/>
  <c r="C59" i="35"/>
  <c r="C60" i="35"/>
  <c r="C61" i="35"/>
  <c r="C62" i="35"/>
  <c r="C63" i="35"/>
  <c r="C54" i="35"/>
  <c r="E57" i="8"/>
  <c r="E58" i="8"/>
  <c r="E59" i="8"/>
  <c r="E60" i="8"/>
  <c r="E61" i="8"/>
  <c r="E62" i="8"/>
  <c r="E63" i="8"/>
  <c r="E64" i="8"/>
  <c r="E65" i="8"/>
  <c r="E56" i="8"/>
  <c r="D57" i="8"/>
  <c r="D58" i="8"/>
  <c r="D59" i="8"/>
  <c r="D60" i="8"/>
  <c r="D61" i="8"/>
  <c r="D62" i="8"/>
  <c r="D63" i="8"/>
  <c r="D64" i="8"/>
  <c r="D65" i="8"/>
  <c r="D56" i="8"/>
  <c r="C57" i="8"/>
  <c r="C58" i="8"/>
  <c r="C59" i="8"/>
  <c r="C60" i="8"/>
  <c r="C61" i="8"/>
  <c r="C62" i="8"/>
  <c r="C63" i="8"/>
  <c r="C64" i="8"/>
  <c r="C65" i="8"/>
  <c r="C56" i="8"/>
  <c r="E58" i="34"/>
  <c r="E59" i="34"/>
  <c r="E60" i="34"/>
  <c r="E61" i="34"/>
  <c r="E62" i="34"/>
  <c r="E63" i="34"/>
  <c r="E64" i="34"/>
  <c r="E65" i="34"/>
  <c r="E66" i="34"/>
  <c r="E57" i="34"/>
  <c r="D58" i="34"/>
  <c r="D59" i="34"/>
  <c r="D60" i="34"/>
  <c r="D61" i="34"/>
  <c r="D62" i="34"/>
  <c r="D63" i="34"/>
  <c r="D64" i="34"/>
  <c r="D65" i="34"/>
  <c r="D66" i="34"/>
  <c r="D57" i="34"/>
  <c r="C58" i="34"/>
  <c r="C59" i="34"/>
  <c r="C60" i="34"/>
  <c r="C61" i="34"/>
  <c r="C62" i="34"/>
  <c r="C63" i="34"/>
  <c r="C64" i="34"/>
  <c r="C65" i="34"/>
  <c r="C66" i="34"/>
  <c r="C57" i="34"/>
  <c r="E58" i="38"/>
  <c r="E59" i="38"/>
  <c r="E60" i="38"/>
  <c r="E61" i="38"/>
  <c r="E62" i="38"/>
  <c r="E63" i="38"/>
  <c r="E64" i="38"/>
  <c r="E65" i="38"/>
  <c r="E66" i="38"/>
  <c r="E57" i="38"/>
  <c r="D59" i="38"/>
  <c r="D60" i="38"/>
  <c r="D61" i="38"/>
  <c r="D62" i="38"/>
  <c r="D63" i="38"/>
  <c r="D64" i="38"/>
  <c r="D65" i="38"/>
  <c r="D66" i="38"/>
  <c r="D58" i="38"/>
  <c r="D57" i="38"/>
  <c r="C59" i="38"/>
  <c r="C60" i="38"/>
  <c r="C61" i="38"/>
  <c r="C62" i="38"/>
  <c r="C63" i="38"/>
  <c r="C64" i="38"/>
  <c r="C65" i="38"/>
  <c r="C66" i="38"/>
  <c r="C58" i="38"/>
  <c r="C57" i="38"/>
  <c r="F63" i="35" l="1"/>
  <c r="F62" i="35"/>
  <c r="F61" i="35"/>
  <c r="F59" i="35"/>
  <c r="F58" i="35"/>
  <c r="F56" i="35"/>
  <c r="F65" i="8"/>
  <c r="F64" i="8"/>
  <c r="F63" i="8"/>
  <c r="F62" i="8"/>
  <c r="F61" i="8"/>
  <c r="F60" i="8"/>
  <c r="F58" i="8"/>
  <c r="F56" i="8"/>
  <c r="F66" i="34"/>
  <c r="F65" i="34"/>
  <c r="F64" i="34"/>
  <c r="F63" i="34"/>
  <c r="F62" i="34"/>
  <c r="F61" i="34"/>
  <c r="F59" i="34"/>
  <c r="F58" i="34"/>
  <c r="F57" i="34"/>
  <c r="F66" i="38"/>
  <c r="F65" i="38"/>
  <c r="F64" i="38"/>
  <c r="F63" i="38"/>
  <c r="F62" i="38"/>
  <c r="F61" i="38"/>
  <c r="F59" i="38"/>
  <c r="F57" i="38"/>
  <c r="F58" i="38" l="1"/>
  <c r="F54" i="35"/>
  <c r="F60" i="38"/>
  <c r="F60" i="34"/>
  <c r="F59" i="8"/>
  <c r="F57" i="35"/>
  <c r="F60" i="35"/>
  <c r="F57" i="8"/>
  <c r="F55" i="35"/>
  <c r="B15" i="7"/>
  <c r="B10" i="7"/>
  <c r="B5" i="7"/>
  <c r="B14" i="7"/>
  <c r="B9" i="7"/>
  <c r="B13" i="7"/>
  <c r="B8" i="7"/>
  <c r="B4" i="7"/>
  <c r="B3" i="7"/>
  <c r="G20" i="7"/>
  <c r="G19" i="7"/>
  <c r="G18" i="7"/>
  <c r="G15" i="7"/>
  <c r="G14" i="7"/>
  <c r="G4" i="7"/>
  <c r="G13" i="7"/>
  <c r="G10" i="7"/>
  <c r="G9" i="7"/>
  <c r="G5" i="7"/>
  <c r="G8" i="7"/>
  <c r="G3" i="7"/>
  <c r="B12" i="35" l="1"/>
  <c r="B23" i="35" s="1"/>
  <c r="B34" i="35" s="1"/>
  <c r="B51" i="35" s="1"/>
  <c r="B63" i="35" s="1"/>
  <c r="B11" i="35"/>
  <c r="B22" i="35" s="1"/>
  <c r="B33" i="35" s="1"/>
  <c r="B50" i="35" s="1"/>
  <c r="B62" i="35" s="1"/>
  <c r="B10" i="35"/>
  <c r="B21" i="35" s="1"/>
  <c r="B32" i="35" s="1"/>
  <c r="B49" i="35" s="1"/>
  <c r="B61" i="35" s="1"/>
  <c r="B9" i="35"/>
  <c r="B20" i="35" s="1"/>
  <c r="B31" i="35" s="1"/>
  <c r="B48" i="35" s="1"/>
  <c r="B60" i="35" s="1"/>
  <c r="B8" i="35"/>
  <c r="B19" i="35" s="1"/>
  <c r="B30" i="35" s="1"/>
  <c r="B47" i="35" s="1"/>
  <c r="B59" i="35" s="1"/>
  <c r="B7" i="35"/>
  <c r="B18" i="35" s="1"/>
  <c r="B29" i="35" s="1"/>
  <c r="B46" i="35" s="1"/>
  <c r="B58" i="35" s="1"/>
  <c r="B6" i="35"/>
  <c r="B17" i="35" s="1"/>
  <c r="B28" i="35" s="1"/>
  <c r="B45" i="35" s="1"/>
  <c r="B57" i="35" s="1"/>
  <c r="B5" i="35"/>
  <c r="B16" i="35" s="1"/>
  <c r="B27" i="35" s="1"/>
  <c r="B44" i="35" s="1"/>
  <c r="B56" i="35" s="1"/>
  <c r="B4" i="35"/>
  <c r="B15" i="35" s="1"/>
  <c r="B26" i="35" s="1"/>
  <c r="B43" i="35" s="1"/>
  <c r="B55" i="35" s="1"/>
  <c r="B3" i="35"/>
  <c r="B14" i="35" s="1"/>
  <c r="B25" i="35" s="1"/>
  <c r="B42" i="35" s="1"/>
  <c r="B54" i="35" s="1"/>
  <c r="B12" i="8"/>
  <c r="B23" i="8" s="1"/>
  <c r="B34" i="8" s="1"/>
  <c r="B53" i="8" s="1"/>
  <c r="B65" i="8" s="1"/>
  <c r="B11" i="8"/>
  <c r="B22" i="8" s="1"/>
  <c r="B33" i="8" s="1"/>
  <c r="B52" i="8" s="1"/>
  <c r="B64" i="8" s="1"/>
  <c r="B10" i="8"/>
  <c r="B21" i="8" s="1"/>
  <c r="B32" i="8" s="1"/>
  <c r="B51" i="8" s="1"/>
  <c r="B63" i="8" s="1"/>
  <c r="B9" i="8"/>
  <c r="B20" i="8" s="1"/>
  <c r="B31" i="8" s="1"/>
  <c r="B50" i="8" s="1"/>
  <c r="B62" i="8" s="1"/>
  <c r="B8" i="8"/>
  <c r="B19" i="8" s="1"/>
  <c r="B30" i="8" s="1"/>
  <c r="B49" i="8" s="1"/>
  <c r="B61" i="8" s="1"/>
  <c r="B7" i="8"/>
  <c r="B18" i="8" s="1"/>
  <c r="B29" i="8" s="1"/>
  <c r="B48" i="8" s="1"/>
  <c r="B60" i="8" s="1"/>
  <c r="B6" i="8"/>
  <c r="B17" i="8" s="1"/>
  <c r="B28" i="8" s="1"/>
  <c r="B47" i="8" s="1"/>
  <c r="B59" i="8" s="1"/>
  <c r="B5" i="8"/>
  <c r="B16" i="8" s="1"/>
  <c r="B27" i="8" s="1"/>
  <c r="B46" i="8" s="1"/>
  <c r="B58" i="8" s="1"/>
  <c r="B4" i="8"/>
  <c r="B15" i="8" s="1"/>
  <c r="B26" i="8" s="1"/>
  <c r="B45" i="8" s="1"/>
  <c r="B57" i="8" s="1"/>
  <c r="B3" i="8"/>
  <c r="B14" i="8" s="1"/>
  <c r="B25" i="8" s="1"/>
  <c r="B44" i="8" s="1"/>
  <c r="B56" i="8" s="1"/>
  <c r="B12" i="34"/>
  <c r="B23" i="34" s="1"/>
  <c r="B34" i="34" s="1"/>
  <c r="B11" i="34"/>
  <c r="B22" i="34" s="1"/>
  <c r="B33" i="34" s="1"/>
  <c r="B10" i="34"/>
  <c r="B21" i="34" s="1"/>
  <c r="B32" i="34" s="1"/>
  <c r="B9" i="34"/>
  <c r="B20" i="34" s="1"/>
  <c r="B31" i="34" s="1"/>
  <c r="B8" i="34"/>
  <c r="B19" i="34" s="1"/>
  <c r="B30" i="34" s="1"/>
  <c r="B7" i="34"/>
  <c r="B18" i="34" s="1"/>
  <c r="B29" i="34" s="1"/>
  <c r="B6" i="34"/>
  <c r="B17" i="34" s="1"/>
  <c r="B28" i="34" s="1"/>
  <c r="B5" i="34"/>
  <c r="B16" i="34" s="1"/>
  <c r="B27" i="34" s="1"/>
  <c r="B4" i="34"/>
  <c r="B15" i="34" s="1"/>
  <c r="B26" i="34" s="1"/>
  <c r="B3" i="34"/>
  <c r="B14" i="34" s="1"/>
  <c r="B25" i="34" s="1"/>
  <c r="B45" i="34" s="1"/>
  <c r="B57" i="34" s="1"/>
  <c r="B4" i="38"/>
  <c r="B15" i="38" s="1"/>
  <c r="B26" i="38" s="1"/>
  <c r="B46" i="38" s="1"/>
  <c r="B58" i="38" s="1"/>
  <c r="B5" i="38"/>
  <c r="B16" i="38" s="1"/>
  <c r="B27" i="38" s="1"/>
  <c r="B47" i="38" s="1"/>
  <c r="B59" i="38" s="1"/>
  <c r="B6" i="38"/>
  <c r="B6" i="37" s="1"/>
  <c r="B17" i="37" s="1"/>
  <c r="B28" i="37" s="1"/>
  <c r="B48" i="37" s="1"/>
  <c r="B59" i="37" s="1"/>
  <c r="B7" i="38"/>
  <c r="B7" i="37" s="1"/>
  <c r="B18" i="37" s="1"/>
  <c r="B29" i="37" s="1"/>
  <c r="B49" i="37" s="1"/>
  <c r="B60" i="37" s="1"/>
  <c r="B8" i="38"/>
  <c r="B8" i="37" s="1"/>
  <c r="B19" i="37" s="1"/>
  <c r="B30" i="37" s="1"/>
  <c r="B50" i="37" s="1"/>
  <c r="B61" i="37" s="1"/>
  <c r="B9" i="38"/>
  <c r="B9" i="37" s="1"/>
  <c r="B20" i="37" s="1"/>
  <c r="B31" i="37" s="1"/>
  <c r="B51" i="37" s="1"/>
  <c r="B62" i="37" s="1"/>
  <c r="B10" i="38"/>
  <c r="B10" i="37" s="1"/>
  <c r="B21" i="37" s="1"/>
  <c r="B32" i="37" s="1"/>
  <c r="B52" i="37" s="1"/>
  <c r="B63" i="37" s="1"/>
  <c r="B11" i="38"/>
  <c r="B22" i="38" s="1"/>
  <c r="B33" i="38" s="1"/>
  <c r="B53" i="38" s="1"/>
  <c r="B65" i="38" s="1"/>
  <c r="B12" i="38"/>
  <c r="B23" i="38" s="1"/>
  <c r="B34" i="38" s="1"/>
  <c r="B54" i="38" s="1"/>
  <c r="B66" i="38" s="1"/>
  <c r="B3" i="38"/>
  <c r="B14" i="38" s="1"/>
  <c r="B25" i="38" s="1"/>
  <c r="B45" i="38" s="1"/>
  <c r="B57" i="38" s="1"/>
  <c r="B19" i="38" l="1"/>
  <c r="B30" i="38" s="1"/>
  <c r="B50" i="38" s="1"/>
  <c r="B62" i="38" s="1"/>
  <c r="B52" i="34"/>
  <c r="B64" i="34" s="1"/>
  <c r="B53" i="34"/>
  <c r="B65" i="34" s="1"/>
  <c r="B47" i="34"/>
  <c r="B59" i="34" s="1"/>
  <c r="B54" i="34"/>
  <c r="B66" i="34" s="1"/>
  <c r="B46" i="34"/>
  <c r="B58" i="34" s="1"/>
  <c r="B48" i="34"/>
  <c r="B60" i="34" s="1"/>
  <c r="B49" i="34"/>
  <c r="B61" i="34" s="1"/>
  <c r="B50" i="34"/>
  <c r="B62" i="34" s="1"/>
  <c r="B51" i="34"/>
  <c r="B63" i="34" s="1"/>
  <c r="B20" i="38"/>
  <c r="B31" i="38" s="1"/>
  <c r="B51" i="38" s="1"/>
  <c r="B63" i="38" s="1"/>
  <c r="B21" i="38"/>
  <c r="B32" i="38" s="1"/>
  <c r="B52" i="38" s="1"/>
  <c r="B64" i="38" s="1"/>
  <c r="B3" i="37"/>
  <c r="B14" i="37" s="1"/>
  <c r="B25" i="37" s="1"/>
  <c r="B45" i="37" s="1"/>
  <c r="B56" i="37" s="1"/>
  <c r="B5" i="37"/>
  <c r="B16" i="37" s="1"/>
  <c r="B27" i="37" s="1"/>
  <c r="B47" i="37" s="1"/>
  <c r="B58" i="37" s="1"/>
  <c r="B12" i="37"/>
  <c r="B23" i="37" s="1"/>
  <c r="B34" i="37" s="1"/>
  <c r="B54" i="37" s="1"/>
  <c r="B65" i="37" s="1"/>
  <c r="B4" i="37"/>
  <c r="B15" i="37" s="1"/>
  <c r="B26" i="37" s="1"/>
  <c r="B46" i="37" s="1"/>
  <c r="B57" i="37" s="1"/>
  <c r="B18" i="38"/>
  <c r="B29" i="38" s="1"/>
  <c r="B49" i="38" s="1"/>
  <c r="B61" i="38" s="1"/>
  <c r="B11" i="37"/>
  <c r="B22" i="37" s="1"/>
  <c r="B33" i="37" s="1"/>
  <c r="B53" i="37" s="1"/>
  <c r="B64" i="37" s="1"/>
  <c r="B17" i="38"/>
  <c r="B28" i="38" s="1"/>
  <c r="B48" i="38" s="1"/>
  <c r="B60" i="38" s="1"/>
  <c r="E18" i="39"/>
  <c r="E31" i="39" s="1"/>
  <c r="E44" i="39" s="1"/>
  <c r="E57" i="39" s="1"/>
  <c r="E19" i="39"/>
  <c r="E32" i="39" s="1"/>
  <c r="E45" i="39" s="1"/>
  <c r="E58" i="39" s="1"/>
  <c r="E20" i="39"/>
  <c r="E33" i="39" s="1"/>
  <c r="E46" i="39" s="1"/>
  <c r="E59" i="39" s="1"/>
  <c r="E21" i="39"/>
  <c r="E34" i="39" s="1"/>
  <c r="E47" i="39" s="1"/>
  <c r="E60" i="39" s="1"/>
  <c r="E22" i="39"/>
  <c r="E35" i="39" s="1"/>
  <c r="E48" i="39" s="1"/>
  <c r="E61" i="39" s="1"/>
  <c r="E23" i="39"/>
  <c r="E36" i="39" s="1"/>
  <c r="E49" i="39" s="1"/>
  <c r="E62" i="39" s="1"/>
  <c r="E24" i="39"/>
  <c r="E37" i="39" s="1"/>
  <c r="E50" i="39" s="1"/>
  <c r="E63" i="39" s="1"/>
  <c r="E25" i="39"/>
  <c r="E38" i="39" s="1"/>
  <c r="E51" i="39" s="1"/>
  <c r="E64" i="39" s="1"/>
  <c r="E26" i="39"/>
  <c r="E39" i="39" s="1"/>
  <c r="E52" i="39" s="1"/>
  <c r="E65" i="39" s="1"/>
  <c r="E17" i="39"/>
  <c r="E30" i="39" s="1"/>
  <c r="E43" i="39" s="1"/>
  <c r="E56" i="39" s="1"/>
  <c r="A37" i="34" l="1"/>
  <c r="A68" i="38"/>
  <c r="A68" i="34" l="1"/>
  <c r="A37" i="8"/>
  <c r="A37" i="35" l="1"/>
  <c r="A65" i="35" s="1"/>
  <c r="A67" i="8"/>
  <c r="G25" i="37"/>
  <c r="K54" i="37"/>
  <c r="K53" i="37"/>
  <c r="K52" i="37"/>
  <c r="K51" i="37"/>
  <c r="K50" i="37"/>
  <c r="K49" i="37"/>
  <c r="K48" i="37"/>
  <c r="K47" i="37"/>
  <c r="K46" i="37"/>
  <c r="K45" i="37"/>
  <c r="K26" i="37"/>
  <c r="K27" i="37"/>
  <c r="K28" i="37"/>
  <c r="K29" i="37"/>
  <c r="K30" i="37"/>
  <c r="K31" i="37"/>
  <c r="K32" i="37"/>
  <c r="K33" i="37"/>
  <c r="K34" i="37"/>
  <c r="K25" i="37"/>
  <c r="K15" i="37"/>
  <c r="K16" i="37"/>
  <c r="K17" i="37"/>
  <c r="K18" i="37"/>
  <c r="K19" i="37"/>
  <c r="K20" i="37"/>
  <c r="K21" i="37"/>
  <c r="K22" i="37"/>
  <c r="K23" i="37"/>
  <c r="K14" i="37"/>
  <c r="K4" i="37"/>
  <c r="K5" i="37"/>
  <c r="K6" i="37"/>
  <c r="K7" i="37"/>
  <c r="K8" i="37"/>
  <c r="K9" i="37"/>
  <c r="K10" i="37"/>
  <c r="K11" i="37"/>
  <c r="K12" i="37"/>
  <c r="K3" i="37"/>
  <c r="G15" i="37"/>
  <c r="G16" i="37"/>
  <c r="G17" i="37"/>
  <c r="G18" i="37"/>
  <c r="G19" i="37"/>
  <c r="G20" i="37"/>
  <c r="G21" i="37"/>
  <c r="G22" i="37"/>
  <c r="G23" i="37"/>
  <c r="G14" i="37"/>
  <c r="L12" i="37"/>
  <c r="L11" i="37"/>
  <c r="L10" i="37"/>
  <c r="L9" i="37"/>
  <c r="L8" i="37"/>
  <c r="L7" i="37"/>
  <c r="L6" i="37"/>
  <c r="L5" i="37"/>
  <c r="L4" i="37"/>
  <c r="L3" i="37"/>
  <c r="L23" i="37"/>
  <c r="L22" i="37"/>
  <c r="L21" i="37"/>
  <c r="L20" i="37"/>
  <c r="L19" i="37"/>
  <c r="L18" i="37"/>
  <c r="L17" i="37"/>
  <c r="L16" i="37"/>
  <c r="L15" i="37"/>
  <c r="L14" i="37"/>
  <c r="L34" i="37"/>
  <c r="L33" i="37"/>
  <c r="L32" i="37"/>
  <c r="L31" i="37"/>
  <c r="L30" i="37"/>
  <c r="L29" i="37"/>
  <c r="L28" i="37"/>
  <c r="L27" i="37"/>
  <c r="L26" i="37"/>
  <c r="L25" i="37"/>
  <c r="L54" i="37"/>
  <c r="L53" i="37"/>
  <c r="L52" i="37"/>
  <c r="L51" i="37"/>
  <c r="L50" i="37"/>
  <c r="L49" i="37"/>
  <c r="L48" i="37"/>
  <c r="L47" i="37"/>
  <c r="L46" i="37"/>
  <c r="L45" i="37"/>
  <c r="H54" i="37"/>
  <c r="H53" i="37"/>
  <c r="H52" i="37"/>
  <c r="H51" i="37"/>
  <c r="H50" i="37"/>
  <c r="H49" i="37"/>
  <c r="H48" i="37"/>
  <c r="H47" i="37"/>
  <c r="H46" i="37"/>
  <c r="H45" i="37"/>
  <c r="H34" i="37"/>
  <c r="H33" i="37"/>
  <c r="H32" i="37"/>
  <c r="H31" i="37"/>
  <c r="H30" i="37"/>
  <c r="H29" i="37"/>
  <c r="H28" i="37"/>
  <c r="H27" i="37"/>
  <c r="H26" i="37"/>
  <c r="H25" i="37"/>
  <c r="H23" i="37"/>
  <c r="H22" i="37"/>
  <c r="H21" i="37"/>
  <c r="H20" i="37"/>
  <c r="H19" i="37"/>
  <c r="H18" i="37"/>
  <c r="H17" i="37"/>
  <c r="H16" i="37"/>
  <c r="H15" i="37"/>
  <c r="H14" i="37"/>
  <c r="H12" i="37"/>
  <c r="H11" i="37"/>
  <c r="H10" i="37"/>
  <c r="H9" i="37"/>
  <c r="H8" i="37"/>
  <c r="H7" i="37"/>
  <c r="H6" i="37"/>
  <c r="H5" i="37"/>
  <c r="H4" i="37"/>
  <c r="H3" i="37"/>
  <c r="D3" i="37"/>
  <c r="G4" i="37"/>
  <c r="G5" i="37"/>
  <c r="G6" i="37"/>
  <c r="G7" i="37"/>
  <c r="G8" i="37"/>
  <c r="G9" i="37"/>
  <c r="G10" i="37"/>
  <c r="G11" i="37"/>
  <c r="G12" i="37"/>
  <c r="G3" i="37"/>
  <c r="G60" i="37" l="1"/>
  <c r="J60" i="37" s="1"/>
  <c r="G65" i="37"/>
  <c r="J65" i="37" s="1"/>
  <c r="G63" i="37"/>
  <c r="J63" i="37" s="1"/>
  <c r="G62" i="37"/>
  <c r="J62" i="37" s="1"/>
  <c r="G58" i="37"/>
  <c r="J58" i="37" s="1"/>
  <c r="G61" i="37"/>
  <c r="J61" i="37" s="1"/>
  <c r="G64" i="37"/>
  <c r="J64" i="37" s="1"/>
  <c r="G59" i="37"/>
  <c r="J59" i="37" s="1"/>
  <c r="G57" i="37"/>
  <c r="J57" i="37" s="1"/>
  <c r="G31" i="37"/>
  <c r="G27" i="37"/>
  <c r="G34" i="37"/>
  <c r="G30" i="37"/>
  <c r="G26" i="37"/>
  <c r="G33" i="37"/>
  <c r="G29" i="37"/>
  <c r="G32" i="37"/>
  <c r="G28" i="37"/>
  <c r="G45" i="37"/>
  <c r="G49" i="37" l="1"/>
  <c r="G47" i="37"/>
  <c r="G48" i="37"/>
  <c r="G53" i="37"/>
  <c r="G46" i="37"/>
  <c r="G51" i="37"/>
  <c r="G52" i="37"/>
  <c r="G50" i="37"/>
  <c r="G54" i="37"/>
  <c r="M46" i="37"/>
  <c r="N46" i="37" s="1"/>
  <c r="M47" i="37"/>
  <c r="N47" i="37" s="1"/>
  <c r="M48" i="37"/>
  <c r="N48" i="37" s="1"/>
  <c r="M49" i="37"/>
  <c r="N49" i="37" s="1"/>
  <c r="M50" i="37"/>
  <c r="N50" i="37" s="1"/>
  <c r="M51" i="37"/>
  <c r="N51" i="37" s="1"/>
  <c r="M52" i="37"/>
  <c r="N52" i="37" s="1"/>
  <c r="M53" i="37"/>
  <c r="N53" i="37" s="1"/>
  <c r="M54" i="37"/>
  <c r="N54" i="37" s="1"/>
  <c r="I46" i="37"/>
  <c r="I47" i="37"/>
  <c r="I48" i="37"/>
  <c r="I49" i="37"/>
  <c r="I50" i="37"/>
  <c r="I51" i="37"/>
  <c r="I52" i="37"/>
  <c r="I53" i="37"/>
  <c r="I54" i="37"/>
  <c r="E46" i="37"/>
  <c r="E47" i="37"/>
  <c r="E48" i="37"/>
  <c r="E49" i="37"/>
  <c r="E50" i="37"/>
  <c r="E51" i="37"/>
  <c r="E52" i="37"/>
  <c r="E53" i="37"/>
  <c r="E54" i="37"/>
  <c r="M45" i="37"/>
  <c r="N45" i="37" s="1"/>
  <c r="I45" i="37"/>
  <c r="J45" i="37" s="1"/>
  <c r="E45" i="37"/>
  <c r="M26" i="37"/>
  <c r="N26" i="37" s="1"/>
  <c r="M27" i="37"/>
  <c r="N27" i="37" s="1"/>
  <c r="M28" i="37"/>
  <c r="N28" i="37" s="1"/>
  <c r="M29" i="37"/>
  <c r="N29" i="37" s="1"/>
  <c r="M30" i="37"/>
  <c r="N30" i="37" s="1"/>
  <c r="M31" i="37"/>
  <c r="N31" i="37" s="1"/>
  <c r="M32" i="37"/>
  <c r="N32" i="37" s="1"/>
  <c r="M33" i="37"/>
  <c r="N33" i="37" s="1"/>
  <c r="M34" i="37"/>
  <c r="N34" i="37" s="1"/>
  <c r="I26" i="37"/>
  <c r="J26" i="37" s="1"/>
  <c r="I27" i="37"/>
  <c r="J27" i="37" s="1"/>
  <c r="I28" i="37"/>
  <c r="J28" i="37" s="1"/>
  <c r="I29" i="37"/>
  <c r="J29" i="37" s="1"/>
  <c r="I30" i="37"/>
  <c r="J30" i="37" s="1"/>
  <c r="I31" i="37"/>
  <c r="J31" i="37" s="1"/>
  <c r="I32" i="37"/>
  <c r="J32" i="37" s="1"/>
  <c r="I33" i="37"/>
  <c r="J33" i="37" s="1"/>
  <c r="I34" i="37"/>
  <c r="J34" i="37" s="1"/>
  <c r="E26" i="37"/>
  <c r="E27" i="37"/>
  <c r="E28" i="37"/>
  <c r="E29" i="37"/>
  <c r="E30" i="37"/>
  <c r="E31" i="37"/>
  <c r="E32" i="37"/>
  <c r="E33" i="37"/>
  <c r="E34" i="37"/>
  <c r="M25" i="37"/>
  <c r="N25" i="37" s="1"/>
  <c r="I25" i="37"/>
  <c r="J25" i="37" s="1"/>
  <c r="E25" i="37"/>
  <c r="M15" i="37"/>
  <c r="N15" i="37" s="1"/>
  <c r="M16" i="37"/>
  <c r="N16" i="37" s="1"/>
  <c r="M17" i="37"/>
  <c r="N17" i="37" s="1"/>
  <c r="M18" i="37"/>
  <c r="N18" i="37" s="1"/>
  <c r="M19" i="37"/>
  <c r="N19" i="37" s="1"/>
  <c r="M20" i="37"/>
  <c r="N20" i="37" s="1"/>
  <c r="M21" i="37"/>
  <c r="N21" i="37" s="1"/>
  <c r="M22" i="37"/>
  <c r="N22" i="37" s="1"/>
  <c r="M23" i="37"/>
  <c r="N23" i="37" s="1"/>
  <c r="E15" i="37"/>
  <c r="E16" i="37"/>
  <c r="E17" i="37"/>
  <c r="E18" i="37"/>
  <c r="E19" i="37"/>
  <c r="E20" i="37"/>
  <c r="E21" i="37"/>
  <c r="E22" i="37"/>
  <c r="E23" i="37"/>
  <c r="M4" i="37"/>
  <c r="N4" i="37" s="1"/>
  <c r="M5" i="37"/>
  <c r="N5" i="37" s="1"/>
  <c r="M6" i="37"/>
  <c r="N6" i="37" s="1"/>
  <c r="M7" i="37"/>
  <c r="N7" i="37" s="1"/>
  <c r="M8" i="37"/>
  <c r="N8" i="37" s="1"/>
  <c r="M9" i="37"/>
  <c r="N9" i="37" s="1"/>
  <c r="M10" i="37"/>
  <c r="N10" i="37" s="1"/>
  <c r="M11" i="37"/>
  <c r="N11" i="37" s="1"/>
  <c r="M12" i="37"/>
  <c r="N12" i="37" s="1"/>
  <c r="I4" i="37"/>
  <c r="J4" i="37" s="1"/>
  <c r="I5" i="37"/>
  <c r="J5" i="37" s="1"/>
  <c r="I6" i="37"/>
  <c r="J6" i="37" s="1"/>
  <c r="I7" i="37"/>
  <c r="J7" i="37" s="1"/>
  <c r="I8" i="37"/>
  <c r="J8" i="37" s="1"/>
  <c r="I9" i="37"/>
  <c r="J9" i="37" s="1"/>
  <c r="I10" i="37"/>
  <c r="J10" i="37" s="1"/>
  <c r="I11" i="37"/>
  <c r="J11" i="37" s="1"/>
  <c r="I12" i="37"/>
  <c r="J12" i="37" s="1"/>
  <c r="E4" i="37"/>
  <c r="E5" i="37"/>
  <c r="E6" i="37"/>
  <c r="E7" i="37"/>
  <c r="E8" i="37"/>
  <c r="E10" i="37"/>
  <c r="E11" i="37"/>
  <c r="E12" i="37"/>
  <c r="M14" i="37"/>
  <c r="N14" i="37" s="1"/>
  <c r="E14" i="37"/>
  <c r="M3" i="37"/>
  <c r="N3" i="37" s="1"/>
  <c r="I3" i="37"/>
  <c r="J3" i="37" s="1"/>
  <c r="E3" i="37"/>
  <c r="E43" i="35"/>
  <c r="E44" i="35"/>
  <c r="E45" i="35"/>
  <c r="E46" i="35"/>
  <c r="E47" i="35"/>
  <c r="E48" i="35"/>
  <c r="E49" i="35"/>
  <c r="E50" i="35"/>
  <c r="E51" i="35"/>
  <c r="E26" i="35"/>
  <c r="E27" i="35"/>
  <c r="E28" i="35"/>
  <c r="E29" i="35"/>
  <c r="E30" i="35"/>
  <c r="E31" i="35"/>
  <c r="E32" i="35"/>
  <c r="E33" i="35"/>
  <c r="E34" i="35"/>
  <c r="E25" i="35"/>
  <c r="E15" i="35"/>
  <c r="E16" i="35"/>
  <c r="E17" i="35"/>
  <c r="E18" i="35"/>
  <c r="E19" i="35"/>
  <c r="E20" i="35"/>
  <c r="E21" i="35"/>
  <c r="E22" i="35"/>
  <c r="E23" i="35"/>
  <c r="E12" i="35"/>
  <c r="E4" i="35"/>
  <c r="E5" i="35"/>
  <c r="E6" i="35"/>
  <c r="E7" i="35"/>
  <c r="E8" i="35"/>
  <c r="E9" i="35"/>
  <c r="E10" i="35"/>
  <c r="E11" i="35"/>
  <c r="E42" i="35"/>
  <c r="E14" i="35"/>
  <c r="E3" i="35"/>
  <c r="E45" i="8"/>
  <c r="E46" i="8"/>
  <c r="E47" i="8"/>
  <c r="E48" i="8"/>
  <c r="E49" i="8"/>
  <c r="E50" i="8"/>
  <c r="E51" i="8"/>
  <c r="E52" i="8"/>
  <c r="E53" i="8"/>
  <c r="E26" i="8"/>
  <c r="E27" i="8"/>
  <c r="E28" i="8"/>
  <c r="E29" i="8"/>
  <c r="E30" i="8"/>
  <c r="E31" i="8"/>
  <c r="E32" i="8"/>
  <c r="E33" i="8"/>
  <c r="E34" i="8"/>
  <c r="E15" i="8"/>
  <c r="E16" i="8"/>
  <c r="E17" i="8"/>
  <c r="E18" i="8"/>
  <c r="E19" i="8"/>
  <c r="E20" i="8"/>
  <c r="E21" i="8"/>
  <c r="E22" i="8"/>
  <c r="E23" i="8"/>
  <c r="E4" i="8"/>
  <c r="E5" i="8"/>
  <c r="E6" i="8"/>
  <c r="E7" i="8"/>
  <c r="E8" i="8"/>
  <c r="E9" i="8"/>
  <c r="E10" i="8"/>
  <c r="E11" i="8"/>
  <c r="E12" i="8"/>
  <c r="E44" i="8"/>
  <c r="E25" i="8"/>
  <c r="E14" i="8"/>
  <c r="E3" i="8"/>
  <c r="E49" i="34"/>
  <c r="E50" i="34"/>
  <c r="E51" i="34"/>
  <c r="E52" i="34"/>
  <c r="E53" i="34"/>
  <c r="E54" i="34"/>
  <c r="E48" i="34"/>
  <c r="E47" i="34"/>
  <c r="E46" i="34"/>
  <c r="E45" i="34"/>
  <c r="E26" i="34"/>
  <c r="E27" i="34"/>
  <c r="E28" i="34"/>
  <c r="E29" i="34"/>
  <c r="E30" i="34"/>
  <c r="E31" i="34"/>
  <c r="E32" i="34"/>
  <c r="E33" i="34"/>
  <c r="E34" i="34"/>
  <c r="E25" i="34"/>
  <c r="E15" i="34"/>
  <c r="E16" i="34"/>
  <c r="E17" i="34"/>
  <c r="E18" i="34"/>
  <c r="E19" i="34"/>
  <c r="E20" i="34"/>
  <c r="E21" i="34"/>
  <c r="E22" i="34"/>
  <c r="E23" i="34"/>
  <c r="E14" i="34"/>
  <c r="E4" i="34"/>
  <c r="E5" i="34"/>
  <c r="E6" i="34"/>
  <c r="E7" i="34"/>
  <c r="E8" i="34"/>
  <c r="E9" i="34"/>
  <c r="E10" i="34"/>
  <c r="E11" i="34"/>
  <c r="E12" i="34"/>
  <c r="E3" i="34"/>
  <c r="E46" i="38"/>
  <c r="E47" i="38"/>
  <c r="E48" i="38"/>
  <c r="E49" i="38"/>
  <c r="E50" i="38"/>
  <c r="E51" i="38"/>
  <c r="E52" i="38"/>
  <c r="E53" i="38"/>
  <c r="E54" i="38"/>
  <c r="E45" i="38"/>
  <c r="E26" i="38"/>
  <c r="E27" i="38"/>
  <c r="E28" i="38"/>
  <c r="E29" i="38"/>
  <c r="E30" i="38"/>
  <c r="E31" i="38"/>
  <c r="E32" i="38"/>
  <c r="E33" i="38"/>
  <c r="E34" i="38"/>
  <c r="E25" i="38"/>
  <c r="E15" i="38"/>
  <c r="E16" i="38"/>
  <c r="E17" i="38"/>
  <c r="E18" i="38"/>
  <c r="E19" i="38"/>
  <c r="E20" i="38"/>
  <c r="E21" i="38"/>
  <c r="E22" i="38"/>
  <c r="E23" i="38"/>
  <c r="E14" i="38"/>
  <c r="E12" i="38"/>
  <c r="E4" i="38"/>
  <c r="E5" i="38"/>
  <c r="E6" i="38"/>
  <c r="E7" i="38"/>
  <c r="E8" i="38"/>
  <c r="E9" i="38"/>
  <c r="E10" i="38"/>
  <c r="E11" i="38"/>
  <c r="E3" i="38"/>
  <c r="J54" i="37" l="1"/>
  <c r="J52" i="37"/>
  <c r="J46" i="37"/>
  <c r="J48" i="37"/>
  <c r="J49" i="37"/>
  <c r="J50" i="37"/>
  <c r="J51" i="37"/>
  <c r="J53" i="37"/>
  <c r="J47" i="37"/>
  <c r="H20" i="7"/>
  <c r="I20" i="7" s="1"/>
  <c r="H19" i="7"/>
  <c r="I19" i="7" s="1"/>
  <c r="H18" i="7"/>
  <c r="I18" i="7" s="1"/>
  <c r="H15" i="7"/>
  <c r="I15" i="7" s="1"/>
  <c r="H14" i="7"/>
  <c r="I14" i="7" s="1"/>
  <c r="H13" i="7"/>
  <c r="I13" i="7" s="1"/>
  <c r="H10" i="7"/>
  <c r="I10" i="7" s="1"/>
  <c r="H9" i="7"/>
  <c r="I9" i="7" s="1"/>
  <c r="H8" i="7"/>
  <c r="I8" i="7" s="1"/>
  <c r="H5" i="7"/>
  <c r="I5" i="7" s="1"/>
  <c r="H4" i="7"/>
  <c r="I4" i="7" s="1"/>
  <c r="H3" i="7"/>
  <c r="I3" i="7" s="1"/>
  <c r="C15" i="7"/>
  <c r="C14" i="7"/>
  <c r="C13" i="7"/>
  <c r="C10" i="7"/>
  <c r="C9" i="7"/>
  <c r="C8" i="7"/>
  <c r="C5" i="7"/>
  <c r="C4" i="7"/>
  <c r="C3" i="7"/>
  <c r="C51" i="35"/>
  <c r="C50" i="35"/>
  <c r="C49" i="35"/>
  <c r="C48" i="35"/>
  <c r="C47" i="35"/>
  <c r="C46" i="35"/>
  <c r="C45" i="35"/>
  <c r="C44" i="35"/>
  <c r="C43" i="35"/>
  <c r="C42" i="35"/>
  <c r="C34" i="35"/>
  <c r="C33" i="35"/>
  <c r="C32" i="35"/>
  <c r="C31" i="35"/>
  <c r="C30" i="35"/>
  <c r="C29" i="35"/>
  <c r="C28" i="35"/>
  <c r="C27" i="35"/>
  <c r="C26" i="35"/>
  <c r="C25" i="35"/>
  <c r="C23" i="35"/>
  <c r="C22" i="35"/>
  <c r="C21" i="35"/>
  <c r="C20" i="35"/>
  <c r="C19" i="35"/>
  <c r="C18" i="35"/>
  <c r="C17" i="35"/>
  <c r="C16" i="35"/>
  <c r="C15" i="35"/>
  <c r="C14" i="35"/>
  <c r="C12" i="35"/>
  <c r="C11" i="35"/>
  <c r="C10" i="35"/>
  <c r="C9" i="35"/>
  <c r="C8" i="35"/>
  <c r="C7" i="35"/>
  <c r="C6" i="35"/>
  <c r="C5" i="35"/>
  <c r="C4" i="35"/>
  <c r="C3" i="35"/>
  <c r="D51" i="35"/>
  <c r="D50" i="35"/>
  <c r="D49" i="35"/>
  <c r="D48" i="35"/>
  <c r="D47" i="35"/>
  <c r="D46" i="35"/>
  <c r="D45" i="35"/>
  <c r="D44" i="35"/>
  <c r="D43" i="35"/>
  <c r="D42" i="35"/>
  <c r="D34" i="35"/>
  <c r="D33" i="35"/>
  <c r="D32" i="35"/>
  <c r="D31" i="35"/>
  <c r="D30" i="35"/>
  <c r="D29" i="35"/>
  <c r="D28" i="35"/>
  <c r="D27" i="35"/>
  <c r="D26" i="35"/>
  <c r="D25" i="35"/>
  <c r="D23" i="35"/>
  <c r="D22" i="35"/>
  <c r="D21" i="35"/>
  <c r="D20" i="35"/>
  <c r="D19" i="35"/>
  <c r="D18" i="35"/>
  <c r="D17" i="35"/>
  <c r="D16" i="35"/>
  <c r="D15" i="35"/>
  <c r="D14" i="35"/>
  <c r="D12" i="35"/>
  <c r="D11" i="35"/>
  <c r="D10" i="35"/>
  <c r="D9" i="35"/>
  <c r="D8" i="35"/>
  <c r="D7" i="35"/>
  <c r="D6" i="35"/>
  <c r="D5" i="35"/>
  <c r="D4" i="35"/>
  <c r="D3" i="35"/>
  <c r="C53" i="8"/>
  <c r="C52" i="8"/>
  <c r="C51" i="8"/>
  <c r="C50" i="8"/>
  <c r="C49" i="8"/>
  <c r="C48" i="8"/>
  <c r="C47" i="8"/>
  <c r="C46" i="8"/>
  <c r="C45" i="8"/>
  <c r="C44" i="8"/>
  <c r="C34" i="8"/>
  <c r="C33" i="8"/>
  <c r="C32" i="8"/>
  <c r="C31" i="8"/>
  <c r="C30" i="8"/>
  <c r="C29" i="8"/>
  <c r="C28" i="8"/>
  <c r="C27" i="8"/>
  <c r="C26" i="8"/>
  <c r="C25" i="8"/>
  <c r="C23" i="8"/>
  <c r="C22" i="8"/>
  <c r="C21" i="8"/>
  <c r="C20" i="8"/>
  <c r="C19" i="8"/>
  <c r="C18" i="8"/>
  <c r="C17" i="8"/>
  <c r="C16" i="8"/>
  <c r="C15" i="8"/>
  <c r="C14" i="8"/>
  <c r="C12" i="8"/>
  <c r="C11" i="8"/>
  <c r="C10" i="8"/>
  <c r="C9" i="8"/>
  <c r="C8" i="8"/>
  <c r="C7" i="8"/>
  <c r="C6" i="8"/>
  <c r="C5" i="8"/>
  <c r="C4" i="8"/>
  <c r="C3" i="8"/>
  <c r="D53" i="8"/>
  <c r="D52" i="8"/>
  <c r="D51" i="8"/>
  <c r="D50" i="8"/>
  <c r="D49" i="8"/>
  <c r="D48" i="8"/>
  <c r="D47" i="8"/>
  <c r="D46" i="8"/>
  <c r="D45" i="8"/>
  <c r="D44" i="8"/>
  <c r="D34" i="8"/>
  <c r="D33" i="8"/>
  <c r="D32" i="8"/>
  <c r="D31" i="8"/>
  <c r="D30" i="8"/>
  <c r="D29" i="8"/>
  <c r="D28" i="8"/>
  <c r="D27" i="8"/>
  <c r="D26" i="8"/>
  <c r="D25" i="8"/>
  <c r="D23" i="8"/>
  <c r="D22" i="8"/>
  <c r="D21" i="8"/>
  <c r="D20" i="8"/>
  <c r="D19" i="8"/>
  <c r="D18" i="8"/>
  <c r="D17" i="8"/>
  <c r="D16" i="8"/>
  <c r="D15" i="8"/>
  <c r="D14" i="8"/>
  <c r="D12" i="8"/>
  <c r="D11" i="8"/>
  <c r="D10" i="8"/>
  <c r="D9" i="8"/>
  <c r="D8" i="8"/>
  <c r="D7" i="8"/>
  <c r="D6" i="8"/>
  <c r="D5" i="8"/>
  <c r="D4" i="8"/>
  <c r="D3" i="8"/>
  <c r="C54" i="34"/>
  <c r="C53" i="34"/>
  <c r="C52" i="34"/>
  <c r="C51" i="34"/>
  <c r="C50" i="34"/>
  <c r="C49" i="34"/>
  <c r="C48" i="34"/>
  <c r="C47" i="34"/>
  <c r="C46" i="34"/>
  <c r="C45" i="34"/>
  <c r="C34" i="34"/>
  <c r="C33" i="34"/>
  <c r="C32" i="34"/>
  <c r="C31" i="34"/>
  <c r="C30" i="34"/>
  <c r="C29" i="34"/>
  <c r="C28" i="34"/>
  <c r="C27" i="34"/>
  <c r="C26" i="34"/>
  <c r="C25" i="34"/>
  <c r="C23" i="34"/>
  <c r="C22" i="34"/>
  <c r="C21" i="34"/>
  <c r="C20" i="34"/>
  <c r="C19" i="34"/>
  <c r="C18" i="34"/>
  <c r="C17" i="34"/>
  <c r="C16" i="34"/>
  <c r="C15" i="34"/>
  <c r="C14" i="34"/>
  <c r="C12" i="34"/>
  <c r="C11" i="34"/>
  <c r="C10" i="34"/>
  <c r="C9" i="34"/>
  <c r="C8" i="34"/>
  <c r="C7" i="34"/>
  <c r="C6" i="34"/>
  <c r="C5" i="34"/>
  <c r="C4" i="34"/>
  <c r="C3" i="34"/>
  <c r="D54" i="34"/>
  <c r="D53" i="34"/>
  <c r="D52" i="34"/>
  <c r="D51" i="34"/>
  <c r="D50" i="34"/>
  <c r="D49" i="34"/>
  <c r="D48" i="34"/>
  <c r="D47" i="34"/>
  <c r="D46" i="34"/>
  <c r="D45" i="34"/>
  <c r="D34" i="34"/>
  <c r="D33" i="34"/>
  <c r="D32" i="34"/>
  <c r="D31" i="34"/>
  <c r="D30" i="34"/>
  <c r="D29" i="34"/>
  <c r="D28" i="34"/>
  <c r="D27" i="34"/>
  <c r="D26" i="34"/>
  <c r="D25" i="34"/>
  <c r="D23" i="34"/>
  <c r="D22" i="34"/>
  <c r="D21" i="34"/>
  <c r="D20" i="34"/>
  <c r="D19" i="34"/>
  <c r="D18" i="34"/>
  <c r="D17" i="34"/>
  <c r="D16" i="34"/>
  <c r="D15" i="34"/>
  <c r="D14" i="34"/>
  <c r="D12" i="34"/>
  <c r="D11" i="34"/>
  <c r="D10" i="34"/>
  <c r="D9" i="34"/>
  <c r="D8" i="34"/>
  <c r="D7" i="34"/>
  <c r="D6" i="34"/>
  <c r="D5" i="34"/>
  <c r="D4" i="34"/>
  <c r="D3" i="34"/>
  <c r="C54" i="38"/>
  <c r="C53" i="38"/>
  <c r="C52" i="38"/>
  <c r="C51" i="38"/>
  <c r="C50" i="38"/>
  <c r="C49" i="38"/>
  <c r="C48" i="38"/>
  <c r="C47" i="38"/>
  <c r="C46" i="38"/>
  <c r="C45" i="38"/>
  <c r="C34" i="38"/>
  <c r="C33" i="38"/>
  <c r="C32" i="38"/>
  <c r="C31" i="38"/>
  <c r="C30" i="38"/>
  <c r="C29" i="38"/>
  <c r="C28" i="38"/>
  <c r="C27" i="38"/>
  <c r="C26" i="38"/>
  <c r="C25" i="38"/>
  <c r="C23" i="38"/>
  <c r="C22" i="38"/>
  <c r="C21" i="38"/>
  <c r="C20" i="38"/>
  <c r="C19" i="38"/>
  <c r="C18" i="38"/>
  <c r="C17" i="38"/>
  <c r="C16" i="38"/>
  <c r="C15" i="38"/>
  <c r="C14" i="38"/>
  <c r="C12" i="38"/>
  <c r="C11" i="38"/>
  <c r="C10" i="38"/>
  <c r="C9" i="38"/>
  <c r="C8" i="38"/>
  <c r="C7" i="38"/>
  <c r="C6" i="38"/>
  <c r="C5" i="38"/>
  <c r="C4" i="38"/>
  <c r="C3" i="38"/>
  <c r="C54" i="37"/>
  <c r="C53" i="37"/>
  <c r="C52" i="37"/>
  <c r="C51" i="37"/>
  <c r="C50" i="37"/>
  <c r="C49" i="37"/>
  <c r="C48" i="37"/>
  <c r="C47" i="37"/>
  <c r="C46" i="37"/>
  <c r="C45" i="37"/>
  <c r="C25" i="37"/>
  <c r="C34" i="37"/>
  <c r="C33" i="37"/>
  <c r="C32" i="37"/>
  <c r="C31" i="37"/>
  <c r="C30" i="37"/>
  <c r="C29" i="37"/>
  <c r="C28" i="37"/>
  <c r="C27" i="37"/>
  <c r="C26" i="37"/>
  <c r="C23" i="37"/>
  <c r="C22" i="37"/>
  <c r="C21" i="37"/>
  <c r="C20" i="37"/>
  <c r="C19" i="37"/>
  <c r="C18" i="37"/>
  <c r="C17" i="37"/>
  <c r="C16" i="37"/>
  <c r="C15" i="37"/>
  <c r="C14" i="37"/>
  <c r="C12" i="37"/>
  <c r="C11" i="37"/>
  <c r="C10" i="37"/>
  <c r="C9" i="37"/>
  <c r="C8" i="37"/>
  <c r="C7" i="37"/>
  <c r="C6" i="37"/>
  <c r="C5" i="37"/>
  <c r="C4" i="37"/>
  <c r="C3" i="37"/>
  <c r="D54" i="38"/>
  <c r="D53" i="38"/>
  <c r="D52" i="38"/>
  <c r="D51" i="38"/>
  <c r="D50" i="38"/>
  <c r="D49" i="38"/>
  <c r="D48" i="38"/>
  <c r="D47" i="38"/>
  <c r="D46" i="38"/>
  <c r="D45" i="38"/>
  <c r="D34" i="38"/>
  <c r="D33" i="38"/>
  <c r="D32" i="38"/>
  <c r="D31" i="38"/>
  <c r="D30" i="38"/>
  <c r="D29" i="38"/>
  <c r="D28" i="38"/>
  <c r="D27" i="38"/>
  <c r="D26" i="38"/>
  <c r="D25" i="38"/>
  <c r="D23" i="38"/>
  <c r="D22" i="38"/>
  <c r="D21" i="38"/>
  <c r="D20" i="38"/>
  <c r="D19" i="38"/>
  <c r="D18" i="38"/>
  <c r="D17" i="38"/>
  <c r="D16" i="38"/>
  <c r="D15" i="38"/>
  <c r="D14" i="38"/>
  <c r="D12" i="38"/>
  <c r="D11" i="38"/>
  <c r="D10" i="38"/>
  <c r="D9" i="38"/>
  <c r="D8" i="38"/>
  <c r="D7" i="38"/>
  <c r="D6" i="38"/>
  <c r="D5" i="38"/>
  <c r="D4" i="38"/>
  <c r="D3" i="38"/>
  <c r="D54" i="37"/>
  <c r="D53" i="37"/>
  <c r="D52" i="37"/>
  <c r="D51" i="37"/>
  <c r="D50" i="37"/>
  <c r="D49" i="37"/>
  <c r="D48" i="37"/>
  <c r="D47" i="37"/>
  <c r="D46" i="37"/>
  <c r="D45" i="37"/>
  <c r="D34" i="37"/>
  <c r="D33" i="37"/>
  <c r="D32" i="37"/>
  <c r="D31" i="37"/>
  <c r="D30" i="37"/>
  <c r="D29" i="37"/>
  <c r="D28" i="37"/>
  <c r="D27" i="37"/>
  <c r="D26" i="37"/>
  <c r="D25" i="37"/>
  <c r="D23" i="37"/>
  <c r="D22" i="37"/>
  <c r="D21" i="37"/>
  <c r="D20" i="37"/>
  <c r="D19" i="37"/>
  <c r="D18" i="37"/>
  <c r="D17" i="37"/>
  <c r="D16" i="37"/>
  <c r="D15" i="37"/>
  <c r="D14" i="37"/>
  <c r="D12" i="37"/>
  <c r="D11" i="37"/>
  <c r="D10" i="37"/>
  <c r="D9" i="37"/>
  <c r="D8" i="37"/>
  <c r="D4" i="37"/>
  <c r="D7" i="37"/>
  <c r="D6" i="37"/>
  <c r="D5" i="37"/>
  <c r="F49" i="37" l="1"/>
  <c r="F30" i="34"/>
  <c r="D14" i="7"/>
  <c r="F31" i="38"/>
  <c r="F9" i="34"/>
  <c r="F18" i="34"/>
  <c r="F50" i="37"/>
  <c r="F50" i="34"/>
  <c r="D8" i="7"/>
  <c r="D10" i="7"/>
  <c r="F7" i="38"/>
  <c r="F16" i="38"/>
  <c r="D13" i="7"/>
  <c r="D9" i="7"/>
  <c r="D15" i="7"/>
  <c r="F42" i="35"/>
  <c r="F25" i="35"/>
  <c r="F54" i="38"/>
  <c r="F53" i="38"/>
  <c r="F52" i="38"/>
  <c r="F51" i="38"/>
  <c r="F50" i="38"/>
  <c r="F49" i="38"/>
  <c r="F48" i="38"/>
  <c r="F47" i="38"/>
  <c r="F46" i="38"/>
  <c r="F45" i="38"/>
  <c r="F34" i="38"/>
  <c r="F33" i="38"/>
  <c r="F32" i="38"/>
  <c r="F30" i="38"/>
  <c r="F29" i="38"/>
  <c r="F28" i="38"/>
  <c r="F27" i="38"/>
  <c r="F26" i="38"/>
  <c r="F25" i="38"/>
  <c r="F23" i="38"/>
  <c r="F22" i="38"/>
  <c r="F21" i="38"/>
  <c r="F20" i="38"/>
  <c r="F19" i="38"/>
  <c r="F18" i="38"/>
  <c r="F17" i="38"/>
  <c r="F15" i="38"/>
  <c r="F14" i="38"/>
  <c r="F12" i="38"/>
  <c r="F11" i="38"/>
  <c r="F10" i="38"/>
  <c r="F9" i="38"/>
  <c r="F8" i="38"/>
  <c r="F6" i="38"/>
  <c r="F5" i="38"/>
  <c r="F4" i="38"/>
  <c r="F3" i="38"/>
  <c r="F54" i="37"/>
  <c r="F53" i="37"/>
  <c r="F52" i="37"/>
  <c r="F51" i="37"/>
  <c r="F48" i="37"/>
  <c r="F47" i="37"/>
  <c r="F46" i="37"/>
  <c r="F45" i="37"/>
  <c r="F34" i="37"/>
  <c r="F33" i="37"/>
  <c r="F32" i="37"/>
  <c r="F31" i="37"/>
  <c r="F30" i="37"/>
  <c r="F29" i="37"/>
  <c r="F28" i="37"/>
  <c r="F27" i="37"/>
  <c r="F26" i="37"/>
  <c r="F25" i="37"/>
  <c r="F23" i="37"/>
  <c r="F22" i="37"/>
  <c r="F21" i="37"/>
  <c r="F20" i="37"/>
  <c r="F19" i="37"/>
  <c r="F18" i="37"/>
  <c r="F17" i="37"/>
  <c r="F16" i="37"/>
  <c r="F15" i="37"/>
  <c r="F14" i="37"/>
  <c r="F12" i="37"/>
  <c r="F11" i="37"/>
  <c r="F10" i="37"/>
  <c r="F9" i="37"/>
  <c r="F8" i="37"/>
  <c r="F7" i="37"/>
  <c r="F6" i="37"/>
  <c r="F5" i="37"/>
  <c r="F4" i="37"/>
  <c r="F3" i="37"/>
  <c r="F51" i="35" l="1"/>
  <c r="F50" i="35"/>
  <c r="F49" i="35"/>
  <c r="F48" i="35"/>
  <c r="F47" i="35"/>
  <c r="F46" i="35"/>
  <c r="F45" i="35"/>
  <c r="F44" i="35"/>
  <c r="F43" i="35"/>
  <c r="F34" i="35"/>
  <c r="F33" i="35"/>
  <c r="F32" i="35"/>
  <c r="F31" i="35"/>
  <c r="F30" i="35"/>
  <c r="F29" i="35"/>
  <c r="F28" i="35"/>
  <c r="F27" i="35"/>
  <c r="F26" i="35"/>
  <c r="F23" i="35"/>
  <c r="F22" i="35"/>
  <c r="F21" i="35"/>
  <c r="F20" i="35"/>
  <c r="F19" i="35"/>
  <c r="F18" i="35"/>
  <c r="F17" i="35"/>
  <c r="F16" i="35"/>
  <c r="F15" i="35"/>
  <c r="F14" i="35"/>
  <c r="F12" i="35"/>
  <c r="F11" i="35"/>
  <c r="F10" i="35"/>
  <c r="F9" i="35"/>
  <c r="F8" i="35"/>
  <c r="F7" i="35"/>
  <c r="F6" i="35"/>
  <c r="F5" i="35"/>
  <c r="F4" i="35"/>
  <c r="F3" i="35"/>
  <c r="F54" i="34"/>
  <c r="F53" i="34"/>
  <c r="F52" i="34"/>
  <c r="F51" i="34"/>
  <c r="F49" i="34"/>
  <c r="F48" i="34"/>
  <c r="F47" i="34"/>
  <c r="F46" i="34"/>
  <c r="F45" i="34"/>
  <c r="F34" i="34"/>
  <c r="F33" i="34"/>
  <c r="F32" i="34"/>
  <c r="F31" i="34"/>
  <c r="F29" i="34"/>
  <c r="F28" i="34"/>
  <c r="F27" i="34"/>
  <c r="F26" i="34"/>
  <c r="F25" i="34"/>
  <c r="F23" i="34"/>
  <c r="F22" i="34"/>
  <c r="F21" i="34"/>
  <c r="F20" i="34"/>
  <c r="F19" i="34"/>
  <c r="F17" i="34"/>
  <c r="F16" i="34"/>
  <c r="F15" i="34"/>
  <c r="F14" i="34"/>
  <c r="F12" i="34"/>
  <c r="F11" i="34"/>
  <c r="F10" i="34"/>
  <c r="F8" i="34"/>
  <c r="F7" i="34"/>
  <c r="F6" i="34"/>
  <c r="F5" i="34"/>
  <c r="F4" i="34"/>
  <c r="F3" i="34"/>
  <c r="D5" i="7"/>
  <c r="D4" i="7"/>
  <c r="D3" i="7"/>
  <c r="F53" i="8"/>
  <c r="F52" i="8"/>
  <c r="F51" i="8"/>
  <c r="F50" i="8"/>
  <c r="F49" i="8"/>
  <c r="F48" i="8"/>
  <c r="F47" i="8"/>
  <c r="F46" i="8"/>
  <c r="F45" i="8"/>
  <c r="F44" i="8"/>
  <c r="F34" i="8"/>
  <c r="F33" i="8"/>
  <c r="F32" i="8"/>
  <c r="F31" i="8"/>
  <c r="F30" i="8"/>
  <c r="F29" i="8"/>
  <c r="F28" i="8"/>
  <c r="F27" i="8"/>
  <c r="F26" i="8"/>
  <c r="F25" i="8"/>
  <c r="F23" i="8"/>
  <c r="F22" i="8"/>
  <c r="F21" i="8"/>
  <c r="F20" i="8"/>
  <c r="F19" i="8"/>
  <c r="F18" i="8"/>
  <c r="F17" i="8"/>
  <c r="F16" i="8"/>
  <c r="F15" i="8"/>
  <c r="F14" i="8"/>
  <c r="F12" i="8"/>
  <c r="F11" i="8"/>
  <c r="F10" i="8"/>
  <c r="F9" i="8"/>
  <c r="F8" i="8"/>
  <c r="F7" i="8"/>
  <c r="F6" i="8"/>
  <c r="F5" i="8"/>
  <c r="F4" i="8"/>
  <c r="F3" i="8"/>
  <c r="I14" i="37" l="1"/>
  <c r="J14" i="37" s="1"/>
  <c r="I17" i="37"/>
  <c r="J17" i="37" s="1"/>
  <c r="I21" i="37"/>
  <c r="J21" i="37" s="1"/>
  <c r="I20" i="37"/>
  <c r="J20" i="37" s="1"/>
  <c r="I23" i="37"/>
  <c r="J23" i="37" s="1"/>
  <c r="I16" i="37"/>
  <c r="J16" i="37" s="1"/>
  <c r="I22" i="37"/>
  <c r="J22" i="37" s="1"/>
  <c r="I18" i="37"/>
  <c r="J18" i="37" s="1"/>
  <c r="I15" i="37"/>
  <c r="J15" i="37" s="1"/>
  <c r="I19" i="37"/>
  <c r="J19" i="37" s="1"/>
</calcChain>
</file>

<file path=xl/sharedStrings.xml><?xml version="1.0" encoding="utf-8"?>
<sst xmlns="http://schemas.openxmlformats.org/spreadsheetml/2006/main" count="511" uniqueCount="108">
  <si>
    <t>Employee Only</t>
  </si>
  <si>
    <t>Family</t>
  </si>
  <si>
    <t>Family with Employee Spouse</t>
  </si>
  <si>
    <t>Employer</t>
  </si>
  <si>
    <t>Employee</t>
  </si>
  <si>
    <t>Total</t>
  </si>
  <si>
    <t>Employee and Child(ren)</t>
  </si>
  <si>
    <t>COBRA Premiums</t>
  </si>
  <si>
    <t>COBRA Disability Premiums</t>
  </si>
  <si>
    <t>5 to 9 years
of service</t>
  </si>
  <si>
    <t>10 to 14 years
of service</t>
  </si>
  <si>
    <t>15 to 19 years
of service</t>
  </si>
  <si>
    <t>20 to 24 years
of service</t>
  </si>
  <si>
    <r>
      <t xml:space="preserve">25 or more years of service </t>
    </r>
    <r>
      <rPr>
        <b/>
        <u/>
        <sz val="9"/>
        <rFont val="Arial"/>
        <family val="2"/>
      </rPr>
      <t>or</t>
    </r>
    <r>
      <rPr>
        <b/>
        <sz val="9"/>
        <rFont val="Arial"/>
        <family val="2"/>
      </rPr>
      <t xml:space="preserve"> retired prior to 7/1/97 </t>
    </r>
    <r>
      <rPr>
        <b/>
        <u/>
        <sz val="9"/>
        <rFont val="Arial"/>
        <family val="2"/>
      </rPr>
      <t>or</t>
    </r>
    <r>
      <rPr>
        <b/>
        <sz val="9"/>
        <rFont val="Arial"/>
        <family val="2"/>
      </rPr>
      <t xml:space="preserve"> any surviving dependent </t>
    </r>
    <r>
      <rPr>
        <b/>
        <u/>
        <sz val="9"/>
        <rFont val="Arial"/>
        <family val="2"/>
      </rPr>
      <t>or</t>
    </r>
    <r>
      <rPr>
        <b/>
        <sz val="9"/>
        <rFont val="Arial"/>
        <family val="2"/>
      </rPr>
      <t xml:space="preserve"> disability retiree</t>
    </r>
  </si>
  <si>
    <t>PEIA PPB PLAN A</t>
  </si>
  <si>
    <t>Policyholder Only</t>
  </si>
  <si>
    <t>Policyholder with
Non-Medicare Dependent(s)</t>
  </si>
  <si>
    <t>BASIC LIFE - ACTIVE</t>
  </si>
  <si>
    <t>BASIC LIFE - RETIREE</t>
  </si>
  <si>
    <t>Coverage Code: LB01/Option Code: 100</t>
  </si>
  <si>
    <t>Coverage Code: LB01/Option Code: 300</t>
  </si>
  <si>
    <t>Coverage Code: LB01/Option Code: 200</t>
  </si>
  <si>
    <t>Premium</t>
  </si>
  <si>
    <t>Amount of
Coverage</t>
  </si>
  <si>
    <t>Age 66 and under</t>
  </si>
  <si>
    <t>Age 64 and under</t>
  </si>
  <si>
    <t>Age 67 and over</t>
  </si>
  <si>
    <t>Age 65 - 66</t>
  </si>
  <si>
    <t>BASIC LIFE - WAIVER OF PREMIUM</t>
  </si>
  <si>
    <t>Non-Medicare
Policyholder Only</t>
  </si>
  <si>
    <t>Medicare
Policyholder Only</t>
  </si>
  <si>
    <r>
      <t xml:space="preserve">Medicare Policyholder
with </t>
    </r>
    <r>
      <rPr>
        <b/>
        <i/>
        <u val="singleAccounting"/>
        <sz val="9"/>
        <rFont val="Arial"/>
        <family val="2"/>
      </rPr>
      <t>Non-Medicare</t>
    </r>
    <r>
      <rPr>
        <b/>
        <sz val="9"/>
        <rFont val="Arial"/>
        <family val="2"/>
      </rPr>
      <t xml:space="preserve">
Dependent(s)</t>
    </r>
  </si>
  <si>
    <r>
      <t xml:space="preserve">Medicare Policyholder
with </t>
    </r>
    <r>
      <rPr>
        <b/>
        <i/>
        <u val="singleAccounting"/>
        <sz val="9"/>
        <rFont val="Arial"/>
        <family val="2"/>
      </rPr>
      <t>Medicare</t>
    </r>
    <r>
      <rPr>
        <b/>
        <sz val="9"/>
        <rFont val="Arial"/>
        <family val="2"/>
      </rPr>
      <t xml:space="preserve">
Dependent(s)</t>
    </r>
  </si>
  <si>
    <r>
      <t xml:space="preserve">Non-Medicare
Policyholder with
</t>
    </r>
    <r>
      <rPr>
        <b/>
        <i/>
        <u val="singleAccounting"/>
        <sz val="9"/>
        <rFont val="Arial"/>
        <family val="2"/>
      </rPr>
      <t>Non-Medicare</t>
    </r>
    <r>
      <rPr>
        <b/>
        <sz val="9"/>
        <rFont val="Arial"/>
        <family val="2"/>
      </rPr>
      <t xml:space="preserve">
Dependent(s)</t>
    </r>
  </si>
  <si>
    <r>
      <t xml:space="preserve">Non-Medicare
Policyholder with
</t>
    </r>
    <r>
      <rPr>
        <b/>
        <i/>
        <u val="singleAccounting"/>
        <sz val="9"/>
        <rFont val="Arial"/>
        <family val="2"/>
      </rPr>
      <t>Medicare</t>
    </r>
    <r>
      <rPr>
        <b/>
        <sz val="9"/>
        <rFont val="Arial"/>
        <family val="2"/>
      </rPr>
      <t xml:space="preserve">
Dependent(s)</t>
    </r>
  </si>
  <si>
    <r>
      <t xml:space="preserve">RETIREMENT DATE </t>
    </r>
    <r>
      <rPr>
        <b/>
        <i/>
        <sz val="11"/>
        <rFont val="Arial"/>
        <family val="2"/>
      </rPr>
      <t>PRIOR TO</t>
    </r>
    <r>
      <rPr>
        <sz val="11"/>
        <rFont val="Arial"/>
        <family val="2"/>
      </rPr>
      <t xml:space="preserve"> JUNE 30, 1997
</t>
    </r>
  </si>
  <si>
    <t>RHBT</t>
  </si>
  <si>
    <t>Unsubsidized Premium</t>
  </si>
  <si>
    <t xml:space="preserve">Unsubsidized Premium </t>
  </si>
  <si>
    <t>Subtract $25.00 if TBF Yes</t>
  </si>
  <si>
    <t>Discounts:</t>
  </si>
  <si>
    <t>Subtract $50.00 if TBF Yes</t>
  </si>
  <si>
    <t>PEIA PPB PLAN B</t>
  </si>
  <si>
    <t>Health Plan A</t>
  </si>
  <si>
    <t>Health Plan B</t>
  </si>
  <si>
    <t>Health Plan C</t>
  </si>
  <si>
    <t>PPB Plan A</t>
  </si>
  <si>
    <t>PPB Plan B</t>
  </si>
  <si>
    <t>PPB Plan C</t>
  </si>
  <si>
    <t>PPB Plan D</t>
  </si>
  <si>
    <t>All Rates Reference Table</t>
  </si>
  <si>
    <t>Pay Go</t>
  </si>
  <si>
    <t>All Agencies</t>
  </si>
  <si>
    <t>State - PPB Plan A</t>
  </si>
  <si>
    <t>State - PPB Plan B</t>
  </si>
  <si>
    <t>State - PPB Plan C</t>
  </si>
  <si>
    <t>State - PPB Plan D</t>
  </si>
  <si>
    <t>Subtract $25.00 if TBF Yes (Employee Only)</t>
  </si>
  <si>
    <t>Subtract $50.00 if TBF Yes (All Others)</t>
  </si>
  <si>
    <t>Non-State - Employee Only</t>
  </si>
  <si>
    <t>Non-State - Employee and Child(ren)</t>
  </si>
  <si>
    <t>Non-State - Family</t>
  </si>
  <si>
    <t>Employer Health Premiums</t>
  </si>
  <si>
    <t>Salary</t>
  </si>
  <si>
    <t>State Employee Health Premiums - Employee Only</t>
  </si>
  <si>
    <t>State Employee Health Premiums - Employee and Child(ren)</t>
  </si>
  <si>
    <t>State Employee Health Premiums - Family</t>
  </si>
  <si>
    <t>State Employee Health Premiums - Family with Employee Spouse</t>
  </si>
  <si>
    <t>Policyholder and Dependent(s)</t>
  </si>
  <si>
    <t>Medicare Retired Policyholder with Non-Medicare Dependent(s)*</t>
  </si>
  <si>
    <t>Medicare Retired Policyholder
with Medicare Dependent(s)**</t>
  </si>
  <si>
    <t>*This rate assumes one person on Medicare.  If you have more than one, subtract $22 for each additional Medicare member.</t>
  </si>
  <si>
    <t>**This rate assumes two people on Medicare.  If you have more than two, subtract $22 for each additional Medicare member.</t>
  </si>
  <si>
    <t>Policyholder with
Medicare Dependent(s) *</t>
  </si>
  <si>
    <t>Non-State Agencies</t>
  </si>
  <si>
    <t>State Agencies, County Boards of Education, Colleges and Universities</t>
  </si>
  <si>
    <t>Medicare Retired Policyholder</t>
  </si>
  <si>
    <r>
      <t xml:space="preserve">RETIREMENT DATE </t>
    </r>
    <r>
      <rPr>
        <b/>
        <i/>
        <sz val="11"/>
        <rFont val="Arial"/>
        <family val="2"/>
      </rPr>
      <t>AFTER</t>
    </r>
    <r>
      <rPr>
        <sz val="11"/>
        <rFont val="Arial"/>
        <family val="2"/>
      </rPr>
      <t xml:space="preserve"> JUNE 30, 1997
</t>
    </r>
  </si>
  <si>
    <t>State - Health Plan A</t>
  </si>
  <si>
    <t>State - Health Plan B</t>
  </si>
  <si>
    <t>State - Health Plan C</t>
  </si>
  <si>
    <t>PEIA Humana PLAN 1</t>
  </si>
  <si>
    <t>PEIA Humana PLAN 2</t>
  </si>
  <si>
    <t>Salary Range*</t>
  </si>
  <si>
    <t>n/a</t>
  </si>
  <si>
    <r>
      <t xml:space="preserve">25 or more years of service </t>
    </r>
    <r>
      <rPr>
        <b/>
        <u/>
        <sz val="8"/>
        <rFont val="Arial"/>
        <family val="2"/>
      </rPr>
      <t>or</t>
    </r>
    <r>
      <rPr>
        <b/>
        <sz val="8"/>
        <rFont val="Arial"/>
        <family val="2"/>
      </rPr>
      <t xml:space="preserve"> retired prior to 7/1/97 </t>
    </r>
    <r>
      <rPr>
        <b/>
        <u/>
        <sz val="8"/>
        <rFont val="Arial"/>
        <family val="2"/>
      </rPr>
      <t>or</t>
    </r>
    <r>
      <rPr>
        <b/>
        <sz val="8"/>
        <rFont val="Arial"/>
        <family val="2"/>
      </rPr>
      <t xml:space="preserve"> any surviving dependent </t>
    </r>
  </si>
  <si>
    <r>
      <t xml:space="preserve">25 or more years
of service </t>
    </r>
    <r>
      <rPr>
        <b/>
        <u/>
        <sz val="8"/>
        <rFont val="Arial"/>
        <family val="2"/>
      </rPr>
      <t>or</t>
    </r>
    <r>
      <rPr>
        <b/>
        <sz val="8"/>
        <rFont val="Arial"/>
        <family val="2"/>
      </rPr>
      <t xml:space="preserve"> retired
prior to 7/1/97 </t>
    </r>
    <r>
      <rPr>
        <b/>
        <u/>
        <sz val="8"/>
        <rFont val="Arial"/>
        <family val="2"/>
      </rPr>
      <t xml:space="preserve">or
</t>
    </r>
    <r>
      <rPr>
        <b/>
        <sz val="8"/>
        <rFont val="Arial"/>
        <family val="2"/>
      </rPr>
      <t xml:space="preserve">any surviving dependent
</t>
    </r>
  </si>
  <si>
    <t>All ages</t>
  </si>
  <si>
    <t>Family with Eligible Spouse</t>
  </si>
  <si>
    <t>$0 - $30,400</t>
  </si>
  <si>
    <t>$30,401 - $40,400</t>
  </si>
  <si>
    <t>$40,401 - $46,400</t>
  </si>
  <si>
    <t>$46,401 - $52,400</t>
  </si>
  <si>
    <t>$52,401 - $60,400</t>
  </si>
  <si>
    <t>$60,401 - $72,900</t>
  </si>
  <si>
    <t>$72,901 - $85,400</t>
  </si>
  <si>
    <t>$85,401 - $110,400</t>
  </si>
  <si>
    <t>$110,401 - $135,400</t>
  </si>
  <si>
    <t>$135,401 - +</t>
  </si>
  <si>
    <t>State Employee Health Premiums - Family with Spousal Surcharge</t>
  </si>
  <si>
    <t>Family with Spousal Surcharge</t>
  </si>
  <si>
    <t>Family With Spousal Surcharge</t>
  </si>
  <si>
    <t>PPB Gold</t>
  </si>
  <si>
    <t>PPB Silver</t>
  </si>
  <si>
    <t>PPB Gold High Deductible</t>
  </si>
  <si>
    <t>PPB Bronze High Deductible</t>
  </si>
  <si>
    <t>PPB Gold HD</t>
  </si>
  <si>
    <t>PPB Bronze 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</si>
</sst>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u/>
      <sz val="9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10"/>
      <name val="Arial Black"/>
      <family val="2"/>
    </font>
    <font>
      <b/>
      <i/>
      <u val="singleAccounting"/>
      <sz val="9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b/>
      <u/>
      <sz val="8"/>
      <name val="Arial"/>
      <family val="2"/>
    </font>
    <font>
      <b/>
      <i/>
      <sz val="9"/>
      <color theme="0"/>
      <name val="Arial"/>
      <family val="2"/>
    </font>
    <font>
      <b/>
      <sz val="11"/>
      <color theme="0"/>
      <name val="Arial"/>
      <family val="2"/>
    </font>
    <font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</cellStyleXfs>
  <cellXfs count="449">
    <xf numFmtId="0" fontId="0" fillId="0" borderId="0" xfId="0"/>
    <xf numFmtId="0" fontId="3" fillId="0" borderId="0" xfId="0" applyFont="1"/>
    <xf numFmtId="44" fontId="3" fillId="0" borderId="0" xfId="1" applyFont="1" applyFill="1" applyBorder="1"/>
    <xf numFmtId="0" fontId="3" fillId="0" borderId="0" xfId="0" applyFont="1" applyAlignment="1">
      <alignment horizontal="left"/>
    </xf>
    <xf numFmtId="44" fontId="3" fillId="0" borderId="0" xfId="1" applyFont="1" applyFill="1" applyBorder="1" applyAlignment="1">
      <alignment horizontal="left"/>
    </xf>
    <xf numFmtId="44" fontId="4" fillId="0" borderId="2" xfId="1" applyFont="1" applyFill="1" applyBorder="1" applyAlignment="1">
      <alignment horizontal="center" wrapText="1"/>
    </xf>
    <xf numFmtId="44" fontId="3" fillId="0" borderId="5" xfId="1" applyFont="1" applyFill="1" applyBorder="1" applyAlignment="1">
      <alignment horizontal="left"/>
    </xf>
    <xf numFmtId="44" fontId="3" fillId="0" borderId="5" xfId="1" applyFont="1" applyFill="1" applyBorder="1"/>
    <xf numFmtId="0" fontId="5" fillId="0" borderId="6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3" fillId="0" borderId="17" xfId="0" applyFont="1" applyBorder="1" applyAlignment="1">
      <alignment horizontal="left"/>
    </xf>
    <xf numFmtId="44" fontId="0" fillId="0" borderId="0" xfId="1" applyFont="1" applyAlignment="1">
      <alignment horizontal="left"/>
    </xf>
    <xf numFmtId="0" fontId="5" fillId="0" borderId="26" xfId="0" applyFont="1" applyBorder="1" applyAlignment="1">
      <alignment horizontal="center"/>
    </xf>
    <xf numFmtId="0" fontId="5" fillId="0" borderId="28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44" fontId="3" fillId="0" borderId="0" xfId="1" applyFont="1" applyAlignment="1">
      <alignment horizontal="left"/>
    </xf>
    <xf numFmtId="0" fontId="4" fillId="0" borderId="13" xfId="0" applyFont="1" applyBorder="1" applyAlignment="1">
      <alignment wrapText="1"/>
    </xf>
    <xf numFmtId="0" fontId="8" fillId="2" borderId="2" xfId="0" applyFont="1" applyFill="1" applyBorder="1"/>
    <xf numFmtId="0" fontId="10" fillId="2" borderId="40" xfId="0" applyFont="1" applyFill="1" applyBorder="1"/>
    <xf numFmtId="0" fontId="0" fillId="0" borderId="36" xfId="0" applyBorder="1"/>
    <xf numFmtId="0" fontId="0" fillId="2" borderId="2" xfId="0" applyFill="1" applyBorder="1"/>
    <xf numFmtId="0" fontId="0" fillId="0" borderId="2" xfId="0" applyBorder="1"/>
    <xf numFmtId="44" fontId="0" fillId="0" borderId="42" xfId="1" applyFont="1" applyBorder="1" applyAlignment="1">
      <alignment horizontal="left"/>
    </xf>
    <xf numFmtId="164" fontId="0" fillId="0" borderId="42" xfId="1" applyNumberFormat="1" applyFont="1" applyBorder="1" applyAlignment="1">
      <alignment horizontal="left"/>
    </xf>
    <xf numFmtId="0" fontId="0" fillId="2" borderId="42" xfId="0" applyFill="1" applyBorder="1"/>
    <xf numFmtId="0" fontId="5" fillId="0" borderId="42" xfId="0" applyFont="1" applyBorder="1"/>
    <xf numFmtId="164" fontId="0" fillId="0" borderId="14" xfId="1" applyNumberFormat="1" applyFont="1" applyBorder="1" applyAlignment="1">
      <alignment horizontal="left"/>
    </xf>
    <xf numFmtId="0" fontId="5" fillId="0" borderId="34" xfId="0" applyFont="1" applyBorder="1"/>
    <xf numFmtId="44" fontId="0" fillId="0" borderId="1" xfId="1" applyFont="1" applyBorder="1" applyAlignment="1">
      <alignment horizontal="left"/>
    </xf>
    <xf numFmtId="164" fontId="0" fillId="0" borderId="1" xfId="1" applyNumberFormat="1" applyFont="1" applyBorder="1" applyAlignment="1">
      <alignment horizontal="left"/>
    </xf>
    <xf numFmtId="0" fontId="0" fillId="2" borderId="1" xfId="0" applyFill="1" applyBorder="1"/>
    <xf numFmtId="0" fontId="5" fillId="0" borderId="1" xfId="0" applyFont="1" applyBorder="1"/>
    <xf numFmtId="164" fontId="0" fillId="0" borderId="25" xfId="1" applyNumberFormat="1" applyFont="1" applyBorder="1" applyAlignment="1">
      <alignment horizontal="left"/>
    </xf>
    <xf numFmtId="0" fontId="5" fillId="0" borderId="35" xfId="0" applyFont="1" applyBorder="1"/>
    <xf numFmtId="44" fontId="0" fillId="0" borderId="7" xfId="1" applyFont="1" applyBorder="1" applyAlignment="1">
      <alignment horizontal="left"/>
    </xf>
    <xf numFmtId="164" fontId="0" fillId="0" borderId="7" xfId="1" applyNumberFormat="1" applyFont="1" applyBorder="1" applyAlignment="1">
      <alignment horizontal="left"/>
    </xf>
    <xf numFmtId="0" fontId="0" fillId="2" borderId="7" xfId="0" applyFill="1" applyBorder="1"/>
    <xf numFmtId="0" fontId="0" fillId="0" borderId="7" xfId="0" applyBorder="1"/>
    <xf numFmtId="0" fontId="5" fillId="0" borderId="7" xfId="0" applyFont="1" applyBorder="1"/>
    <xf numFmtId="164" fontId="0" fillId="0" borderId="15" xfId="1" applyNumberFormat="1" applyFont="1" applyBorder="1" applyAlignment="1">
      <alignment horizontal="left"/>
    </xf>
    <xf numFmtId="44" fontId="5" fillId="0" borderId="2" xfId="1" applyFont="1" applyBorder="1" applyAlignment="1">
      <alignment horizontal="center"/>
    </xf>
    <xf numFmtId="164" fontId="5" fillId="0" borderId="2" xfId="1" applyNumberFormat="1" applyFont="1" applyBorder="1" applyAlignment="1">
      <alignment horizontal="center" wrapText="1"/>
    </xf>
    <xf numFmtId="164" fontId="5" fillId="0" borderId="3" xfId="1" applyNumberFormat="1" applyFont="1" applyBorder="1" applyAlignment="1">
      <alignment horizontal="center" wrapText="1"/>
    </xf>
    <xf numFmtId="164" fontId="3" fillId="0" borderId="49" xfId="1" applyNumberFormat="1" applyFont="1" applyFill="1" applyBorder="1" applyAlignment="1">
      <alignment horizontal="left"/>
    </xf>
    <xf numFmtId="164" fontId="3" fillId="0" borderId="13" xfId="1" applyNumberFormat="1" applyFont="1" applyFill="1" applyBorder="1" applyAlignment="1">
      <alignment horizontal="left"/>
    </xf>
    <xf numFmtId="164" fontId="3" fillId="0" borderId="31" xfId="1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/>
    <xf numFmtId="49" fontId="5" fillId="0" borderId="0" xfId="1" applyNumberFormat="1" applyFont="1" applyBorder="1" applyAlignment="1">
      <alignment horizontal="center"/>
    </xf>
    <xf numFmtId="0" fontId="6" fillId="0" borderId="0" xfId="0" applyFont="1"/>
    <xf numFmtId="44" fontId="1" fillId="0" borderId="0" xfId="1" applyFont="1" applyBorder="1" applyAlignment="1">
      <alignment horizontal="left"/>
    </xf>
    <xf numFmtId="0" fontId="15" fillId="0" borderId="0" xfId="0" applyFont="1"/>
    <xf numFmtId="0" fontId="16" fillId="0" borderId="0" xfId="0" applyFont="1" applyAlignment="1">
      <alignment wrapText="1"/>
    </xf>
    <xf numFmtId="0" fontId="18" fillId="0" borderId="0" xfId="0" applyFont="1"/>
    <xf numFmtId="0" fontId="19" fillId="0" borderId="0" xfId="0" applyFont="1" applyAlignment="1">
      <alignment horizontal="center"/>
    </xf>
    <xf numFmtId="44" fontId="4" fillId="0" borderId="36" xfId="1" applyFont="1" applyFill="1" applyBorder="1" applyAlignment="1">
      <alignment horizontal="center" wrapText="1"/>
    </xf>
    <xf numFmtId="44" fontId="4" fillId="0" borderId="20" xfId="1" applyFont="1" applyFill="1" applyBorder="1" applyAlignment="1">
      <alignment horizontal="center" wrapText="1"/>
    </xf>
    <xf numFmtId="0" fontId="5" fillId="0" borderId="10" xfId="0" applyFont="1" applyBorder="1" applyAlignment="1">
      <alignment horizontal="left"/>
    </xf>
    <xf numFmtId="44" fontId="18" fillId="0" borderId="0" xfId="1" applyFont="1" applyFill="1" applyBorder="1" applyAlignment="1">
      <alignment horizontal="right"/>
    </xf>
    <xf numFmtId="44" fontId="17" fillId="0" borderId="0" xfId="1" applyFont="1" applyFill="1" applyBorder="1" applyAlignment="1">
      <alignment horizontal="left"/>
    </xf>
    <xf numFmtId="0" fontId="18" fillId="0" borderId="0" xfId="0" applyFont="1" applyAlignment="1">
      <alignment horizontal="left"/>
    </xf>
    <xf numFmtId="164" fontId="18" fillId="0" borderId="0" xfId="1" applyNumberFormat="1" applyFont="1" applyFill="1" applyBorder="1" applyAlignment="1">
      <alignment horizontal="left"/>
    </xf>
    <xf numFmtId="44" fontId="18" fillId="0" borderId="0" xfId="1" applyFont="1" applyBorder="1" applyAlignment="1">
      <alignment horizontal="left"/>
    </xf>
    <xf numFmtId="0" fontId="10" fillId="0" borderId="0" xfId="0" applyFont="1"/>
    <xf numFmtId="44" fontId="5" fillId="0" borderId="4" xfId="1" applyFont="1" applyFill="1" applyBorder="1" applyAlignment="1">
      <alignment horizontal="center" wrapText="1"/>
    </xf>
    <xf numFmtId="44" fontId="5" fillId="0" borderId="3" xfId="1" applyFont="1" applyFill="1" applyBorder="1" applyAlignment="1">
      <alignment horizontal="center"/>
    </xf>
    <xf numFmtId="0" fontId="10" fillId="0" borderId="10" xfId="0" applyFont="1" applyBorder="1" applyAlignment="1">
      <alignment horizontal="left"/>
    </xf>
    <xf numFmtId="164" fontId="10" fillId="0" borderId="49" xfId="1" applyNumberFormat="1" applyFont="1" applyFill="1" applyBorder="1" applyAlignment="1">
      <alignment horizontal="left"/>
    </xf>
    <xf numFmtId="164" fontId="10" fillId="0" borderId="13" xfId="1" applyNumberFormat="1" applyFont="1" applyFill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10" fillId="0" borderId="31" xfId="1" applyNumberFormat="1" applyFont="1" applyFill="1" applyBorder="1" applyAlignment="1">
      <alignment horizontal="left"/>
    </xf>
    <xf numFmtId="0" fontId="5" fillId="0" borderId="6" xfId="0" applyFont="1" applyBorder="1" applyAlignment="1">
      <alignment horizontal="center" wrapText="1"/>
    </xf>
    <xf numFmtId="0" fontId="10" fillId="0" borderId="12" xfId="0" applyFont="1" applyBorder="1" applyAlignment="1">
      <alignment horizontal="left"/>
    </xf>
    <xf numFmtId="0" fontId="10" fillId="0" borderId="23" xfId="0" applyFont="1" applyBorder="1" applyAlignment="1">
      <alignment horizontal="left"/>
    </xf>
    <xf numFmtId="44" fontId="5" fillId="0" borderId="20" xfId="1" applyFont="1" applyFill="1" applyBorder="1" applyAlignment="1">
      <alignment horizontal="center" wrapText="1"/>
    </xf>
    <xf numFmtId="164" fontId="10" fillId="0" borderId="23" xfId="1" applyNumberFormat="1" applyFont="1" applyFill="1" applyBorder="1" applyAlignment="1">
      <alignment horizontal="left"/>
    </xf>
    <xf numFmtId="0" fontId="10" fillId="0" borderId="17" xfId="0" applyFont="1" applyBorder="1" applyAlignment="1">
      <alignment horizontal="left"/>
    </xf>
    <xf numFmtId="44" fontId="10" fillId="0" borderId="0" xfId="1" applyFont="1" applyFill="1" applyBorder="1" applyAlignment="1">
      <alignment horizontal="left"/>
    </xf>
    <xf numFmtId="0" fontId="10" fillId="0" borderId="0" xfId="0" applyFont="1" applyAlignment="1">
      <alignment horizontal="left"/>
    </xf>
    <xf numFmtId="44" fontId="10" fillId="0" borderId="0" xfId="1" applyFont="1" applyAlignment="1">
      <alignment horizontal="left"/>
    </xf>
    <xf numFmtId="164" fontId="0" fillId="0" borderId="0" xfId="1" applyNumberFormat="1" applyFont="1"/>
    <xf numFmtId="0" fontId="10" fillId="0" borderId="0" xfId="0" applyFont="1" applyAlignment="1">
      <alignment horizontal="left" wrapText="1"/>
    </xf>
    <xf numFmtId="0" fontId="8" fillId="0" borderId="6" xfId="0" applyFont="1" applyBorder="1"/>
    <xf numFmtId="0" fontId="8" fillId="0" borderId="8" xfId="0" applyFont="1" applyBorder="1"/>
    <xf numFmtId="164" fontId="0" fillId="0" borderId="16" xfId="1" applyNumberFormat="1" applyFont="1" applyBorder="1"/>
    <xf numFmtId="0" fontId="8" fillId="0" borderId="12" xfId="0" applyFont="1" applyBorder="1"/>
    <xf numFmtId="164" fontId="0" fillId="0" borderId="59" xfId="1" applyNumberFormat="1" applyFont="1" applyBorder="1"/>
    <xf numFmtId="0" fontId="8" fillId="0" borderId="10" xfId="0" applyFont="1" applyBorder="1"/>
    <xf numFmtId="164" fontId="0" fillId="0" borderId="5" xfId="1" applyNumberFormat="1" applyFont="1" applyBorder="1"/>
    <xf numFmtId="0" fontId="0" fillId="0" borderId="10" xfId="0" applyBorder="1"/>
    <xf numFmtId="0" fontId="0" fillId="0" borderId="11" xfId="0" applyBorder="1"/>
    <xf numFmtId="0" fontId="10" fillId="0" borderId="19" xfId="0" applyFont="1" applyBorder="1" applyAlignment="1">
      <alignment horizontal="left"/>
    </xf>
    <xf numFmtId="164" fontId="0" fillId="0" borderId="45" xfId="1" applyNumberFormat="1" applyFont="1" applyBorder="1"/>
    <xf numFmtId="44" fontId="5" fillId="0" borderId="21" xfId="1" applyFont="1" applyFill="1" applyBorder="1" applyAlignment="1">
      <alignment horizontal="center" wrapText="1"/>
    </xf>
    <xf numFmtId="44" fontId="5" fillId="0" borderId="27" xfId="1" applyFont="1" applyFill="1" applyBorder="1" applyAlignment="1">
      <alignment horizontal="center"/>
    </xf>
    <xf numFmtId="0" fontId="8" fillId="0" borderId="11" xfId="0" applyFont="1" applyBorder="1"/>
    <xf numFmtId="0" fontId="5" fillId="0" borderId="11" xfId="0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4" fontId="5" fillId="0" borderId="16" xfId="1" applyFont="1" applyFill="1" applyBorder="1" applyAlignment="1">
      <alignment horizontal="center" wrapText="1"/>
    </xf>
    <xf numFmtId="44" fontId="20" fillId="4" borderId="6" xfId="1" applyFont="1" applyFill="1" applyBorder="1" applyAlignment="1">
      <alignment horizontal="center" wrapText="1"/>
    </xf>
    <xf numFmtId="44" fontId="20" fillId="4" borderId="16" xfId="1" applyFont="1" applyFill="1" applyBorder="1" applyAlignment="1"/>
    <xf numFmtId="44" fontId="4" fillId="0" borderId="21" xfId="1" applyFont="1" applyFill="1" applyBorder="1" applyAlignment="1">
      <alignment horizontal="center" wrapText="1"/>
    </xf>
    <xf numFmtId="44" fontId="4" fillId="0" borderId="27" xfId="1" applyFont="1" applyFill="1" applyBorder="1" applyAlignment="1">
      <alignment horizontal="center"/>
    </xf>
    <xf numFmtId="44" fontId="20" fillId="4" borderId="6" xfId="1" applyFont="1" applyFill="1" applyBorder="1" applyAlignment="1"/>
    <xf numFmtId="0" fontId="5" fillId="0" borderId="0" xfId="0" applyFont="1" applyAlignment="1">
      <alignment horizontal="left"/>
    </xf>
    <xf numFmtId="0" fontId="23" fillId="4" borderId="58" xfId="0" applyFont="1" applyFill="1" applyBorder="1"/>
    <xf numFmtId="44" fontId="17" fillId="0" borderId="36" xfId="1" applyFont="1" applyBorder="1" applyAlignment="1">
      <alignment horizontal="center" wrapText="1"/>
    </xf>
    <xf numFmtId="44" fontId="17" fillId="0" borderId="53" xfId="1" applyFont="1" applyBorder="1" applyAlignment="1">
      <alignment horizontal="center" wrapText="1"/>
    </xf>
    <xf numFmtId="44" fontId="17" fillId="0" borderId="3" xfId="1" applyFont="1" applyBorder="1" applyAlignment="1">
      <alignment horizontal="center" wrapText="1"/>
    </xf>
    <xf numFmtId="0" fontId="10" fillId="0" borderId="39" xfId="0" applyFont="1" applyBorder="1"/>
    <xf numFmtId="0" fontId="17" fillId="0" borderId="10" xfId="0" applyFont="1" applyBorder="1"/>
    <xf numFmtId="0" fontId="17" fillId="0" borderId="13" xfId="0" applyFont="1" applyBorder="1" applyAlignment="1">
      <alignment wrapText="1"/>
    </xf>
    <xf numFmtId="0" fontId="17" fillId="0" borderId="31" xfId="0" applyFont="1" applyBorder="1" applyAlignment="1">
      <alignment wrapText="1"/>
    </xf>
    <xf numFmtId="0" fontId="23" fillId="4" borderId="12" xfId="0" applyFont="1" applyFill="1" applyBorder="1"/>
    <xf numFmtId="0" fontId="5" fillId="0" borderId="34" xfId="0" applyFont="1" applyBorder="1" applyAlignment="1">
      <alignment horizontal="left"/>
    </xf>
    <xf numFmtId="0" fontId="5" fillId="0" borderId="35" xfId="0" applyFont="1" applyBorder="1" applyAlignment="1">
      <alignment horizontal="left"/>
    </xf>
    <xf numFmtId="44" fontId="5" fillId="0" borderId="36" xfId="1" applyFont="1" applyFill="1" applyBorder="1" applyAlignment="1">
      <alignment horizontal="center" wrapText="1"/>
    </xf>
    <xf numFmtId="44" fontId="5" fillId="0" borderId="17" xfId="1" applyFont="1" applyFill="1" applyBorder="1" applyAlignment="1">
      <alignment horizontal="center" wrapText="1"/>
    </xf>
    <xf numFmtId="0" fontId="5" fillId="0" borderId="23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32" xfId="0" applyFont="1" applyBorder="1" applyAlignment="1">
      <alignment horizontal="center"/>
    </xf>
    <xf numFmtId="44" fontId="25" fillId="0" borderId="49" xfId="1" applyFont="1" applyFill="1" applyBorder="1" applyAlignment="1">
      <alignment horizontal="center"/>
    </xf>
    <xf numFmtId="44" fontId="5" fillId="0" borderId="36" xfId="1" applyFont="1" applyFill="1" applyBorder="1" applyAlignment="1">
      <alignment horizontal="center"/>
    </xf>
    <xf numFmtId="44" fontId="5" fillId="0" borderId="2" xfId="1" applyFont="1" applyFill="1" applyBorder="1" applyAlignment="1">
      <alignment horizontal="center"/>
    </xf>
    <xf numFmtId="0" fontId="5" fillId="0" borderId="31" xfId="0" applyFont="1" applyBorder="1" applyAlignment="1">
      <alignment horizontal="left"/>
    </xf>
    <xf numFmtId="0" fontId="3" fillId="0" borderId="10" xfId="0" applyFont="1" applyBorder="1"/>
    <xf numFmtId="44" fontId="17" fillId="0" borderId="2" xfId="1" applyFont="1" applyBorder="1" applyAlignment="1">
      <alignment horizontal="center" wrapText="1"/>
    </xf>
    <xf numFmtId="0" fontId="21" fillId="4" borderId="26" xfId="0" applyFont="1" applyFill="1" applyBorder="1" applyAlignment="1">
      <alignment horizontal="center"/>
    </xf>
    <xf numFmtId="44" fontId="20" fillId="4" borderId="26" xfId="1" applyFont="1" applyFill="1" applyBorder="1" applyAlignment="1">
      <alignment horizontal="center" wrapText="1"/>
    </xf>
    <xf numFmtId="44" fontId="4" fillId="0" borderId="26" xfId="1" applyFont="1" applyFill="1" applyBorder="1" applyAlignment="1">
      <alignment horizontal="center" wrapText="1"/>
    </xf>
    <xf numFmtId="44" fontId="4" fillId="0" borderId="3" xfId="1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4" fillId="0" borderId="66" xfId="0" applyFont="1" applyBorder="1" applyAlignment="1">
      <alignment wrapText="1"/>
    </xf>
    <xf numFmtId="0" fontId="20" fillId="4" borderId="64" xfId="0" applyFont="1" applyFill="1" applyBorder="1" applyAlignment="1">
      <alignment horizontal="center"/>
    </xf>
    <xf numFmtId="44" fontId="20" fillId="4" borderId="52" xfId="1" applyFont="1" applyFill="1" applyBorder="1" applyAlignment="1">
      <alignment horizontal="center"/>
    </xf>
    <xf numFmtId="44" fontId="20" fillId="4" borderId="21" xfId="1" applyFont="1" applyFill="1" applyBorder="1" applyAlignment="1">
      <alignment horizontal="center"/>
    </xf>
    <xf numFmtId="0" fontId="20" fillId="4" borderId="21" xfId="0" applyFont="1" applyFill="1" applyBorder="1"/>
    <xf numFmtId="0" fontId="20" fillId="4" borderId="27" xfId="0" applyFont="1" applyFill="1" applyBorder="1"/>
    <xf numFmtId="164" fontId="0" fillId="3" borderId="1" xfId="0" applyNumberFormat="1" applyFill="1" applyBorder="1"/>
    <xf numFmtId="44" fontId="20" fillId="4" borderId="8" xfId="1" applyFont="1" applyFill="1" applyBorder="1" applyAlignment="1">
      <alignment horizontal="center"/>
    </xf>
    <xf numFmtId="44" fontId="20" fillId="4" borderId="8" xfId="1" applyFont="1" applyFill="1" applyBorder="1" applyAlignment="1">
      <alignment horizontal="center" wrapText="1"/>
    </xf>
    <xf numFmtId="44" fontId="0" fillId="0" borderId="1" xfId="0" applyNumberFormat="1" applyBorder="1"/>
    <xf numFmtId="44" fontId="5" fillId="0" borderId="46" xfId="1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164" fontId="10" fillId="0" borderId="62" xfId="1" applyNumberFormat="1" applyFont="1" applyBorder="1" applyAlignment="1">
      <alignment horizontal="center" wrapText="1"/>
    </xf>
    <xf numFmtId="164" fontId="10" fillId="0" borderId="34" xfId="1" applyNumberFormat="1" applyFont="1" applyBorder="1" applyAlignment="1">
      <alignment horizontal="left"/>
    </xf>
    <xf numFmtId="164" fontId="10" fillId="0" borderId="35" xfId="1" applyNumberFormat="1" applyFont="1" applyBorder="1" applyAlignment="1">
      <alignment horizontal="left"/>
    </xf>
    <xf numFmtId="164" fontId="10" fillId="0" borderId="54" xfId="1" applyNumberFormat="1" applyFont="1" applyBorder="1" applyAlignment="1">
      <alignment horizontal="center" wrapText="1"/>
    </xf>
    <xf numFmtId="164" fontId="3" fillId="0" borderId="34" xfId="1" applyNumberFormat="1" applyFont="1" applyBorder="1" applyAlignment="1">
      <alignment horizontal="left"/>
    </xf>
    <xf numFmtId="164" fontId="3" fillId="0" borderId="37" xfId="1" applyNumberFormat="1" applyFont="1" applyBorder="1" applyAlignment="1">
      <alignment horizontal="left"/>
    </xf>
    <xf numFmtId="164" fontId="3" fillId="0" borderId="35" xfId="1" applyNumberFormat="1" applyFont="1" applyBorder="1" applyAlignment="1">
      <alignment horizontal="left"/>
    </xf>
    <xf numFmtId="164" fontId="3" fillId="0" borderId="38" xfId="1" applyNumberFormat="1" applyFont="1" applyBorder="1" applyAlignment="1">
      <alignment horizontal="left"/>
    </xf>
    <xf numFmtId="164" fontId="2" fillId="0" borderId="21" xfId="1" applyNumberFormat="1" applyFont="1" applyFill="1" applyBorder="1" applyAlignment="1">
      <alignment horizontal="left"/>
    </xf>
    <xf numFmtId="164" fontId="2" fillId="0" borderId="23" xfId="1" applyNumberFormat="1" applyFont="1" applyFill="1" applyBorder="1" applyAlignment="1">
      <alignment horizontal="left"/>
    </xf>
    <xf numFmtId="164" fontId="2" fillId="0" borderId="28" xfId="1" applyNumberFormat="1" applyFont="1" applyFill="1" applyBorder="1" applyAlignment="1">
      <alignment horizontal="left"/>
    </xf>
    <xf numFmtId="164" fontId="2" fillId="0" borderId="7" xfId="1" applyNumberFormat="1" applyFont="1" applyFill="1" applyBorder="1" applyAlignment="1">
      <alignment horizontal="left"/>
    </xf>
    <xf numFmtId="164" fontId="2" fillId="0" borderId="35" xfId="1" applyNumberFormat="1" applyFont="1" applyFill="1" applyBorder="1" applyAlignment="1">
      <alignment horizontal="left"/>
    </xf>
    <xf numFmtId="164" fontId="2" fillId="0" borderId="65" xfId="1" applyNumberFormat="1" applyFont="1" applyFill="1" applyBorder="1" applyAlignment="1">
      <alignment horizontal="left"/>
    </xf>
    <xf numFmtId="164" fontId="3" fillId="0" borderId="21" xfId="1" applyNumberFormat="1" applyFont="1" applyFill="1" applyBorder="1" applyAlignment="1">
      <alignment horizontal="left"/>
    </xf>
    <xf numFmtId="164" fontId="3" fillId="0" borderId="43" xfId="1" applyNumberFormat="1" applyFont="1" applyFill="1" applyBorder="1" applyAlignment="1">
      <alignment horizontal="left"/>
    </xf>
    <xf numFmtId="164" fontId="3" fillId="0" borderId="7" xfId="1" applyNumberFormat="1" applyFont="1" applyFill="1" applyBorder="1" applyAlignment="1">
      <alignment horizontal="left"/>
    </xf>
    <xf numFmtId="164" fontId="3" fillId="0" borderId="15" xfId="1" applyNumberFormat="1" applyFont="1" applyFill="1" applyBorder="1" applyAlignment="1">
      <alignment horizontal="left"/>
    </xf>
    <xf numFmtId="164" fontId="10" fillId="0" borderId="23" xfId="1" applyNumberFormat="1" applyFont="1" applyFill="1" applyBorder="1" applyAlignment="1">
      <alignment horizontal="right"/>
    </xf>
    <xf numFmtId="164" fontId="10" fillId="0" borderId="63" xfId="1" applyNumberFormat="1" applyFont="1" applyFill="1" applyBorder="1" applyAlignment="1">
      <alignment horizontal="right"/>
    </xf>
    <xf numFmtId="164" fontId="10" fillId="0" borderId="24" xfId="1" applyNumberFormat="1" applyFont="1" applyBorder="1" applyAlignment="1">
      <alignment horizontal="left"/>
    </xf>
    <xf numFmtId="164" fontId="5" fillId="0" borderId="44" xfId="1" applyNumberFormat="1" applyFont="1" applyFill="1" applyBorder="1" applyAlignment="1">
      <alignment horizontal="left"/>
    </xf>
    <xf numFmtId="164" fontId="10" fillId="0" borderId="24" xfId="1" applyNumberFormat="1" applyFont="1" applyFill="1" applyBorder="1" applyAlignment="1">
      <alignment horizontal="right"/>
    </xf>
    <xf numFmtId="164" fontId="10" fillId="0" borderId="60" xfId="1" applyNumberFormat="1" applyFont="1" applyFill="1" applyBorder="1" applyAlignment="1">
      <alignment horizontal="right"/>
    </xf>
    <xf numFmtId="164" fontId="5" fillId="0" borderId="25" xfId="1" applyNumberFormat="1" applyFont="1" applyFill="1" applyBorder="1" applyAlignment="1">
      <alignment horizontal="left"/>
    </xf>
    <xf numFmtId="164" fontId="10" fillId="0" borderId="34" xfId="1" applyNumberFormat="1" applyFont="1" applyFill="1" applyBorder="1" applyAlignment="1">
      <alignment horizontal="right"/>
    </xf>
    <xf numFmtId="164" fontId="10" fillId="0" borderId="10" xfId="1" applyNumberFormat="1" applyFont="1" applyFill="1" applyBorder="1" applyAlignment="1">
      <alignment horizontal="right"/>
    </xf>
    <xf numFmtId="164" fontId="10" fillId="0" borderId="55" xfId="1" applyNumberFormat="1" applyFont="1" applyFill="1" applyBorder="1" applyAlignment="1">
      <alignment horizontal="right"/>
    </xf>
    <xf numFmtId="164" fontId="5" fillId="0" borderId="15" xfId="1" applyNumberFormat="1" applyFont="1" applyFill="1" applyBorder="1" applyAlignment="1">
      <alignment horizontal="left"/>
    </xf>
    <xf numFmtId="164" fontId="10" fillId="0" borderId="35" xfId="1" applyNumberFormat="1" applyFont="1" applyFill="1" applyBorder="1" applyAlignment="1">
      <alignment horizontal="right"/>
    </xf>
    <xf numFmtId="164" fontId="10" fillId="0" borderId="47" xfId="1" applyNumberFormat="1" applyFont="1" applyFill="1" applyBorder="1" applyAlignment="1">
      <alignment horizontal="right"/>
    </xf>
    <xf numFmtId="164" fontId="5" fillId="0" borderId="8" xfId="1" applyNumberFormat="1" applyFont="1" applyFill="1" applyBorder="1" applyAlignment="1">
      <alignment horizontal="center" wrapText="1"/>
    </xf>
    <xf numFmtId="164" fontId="10" fillId="0" borderId="8" xfId="1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left" wrapText="1"/>
    </xf>
    <xf numFmtId="164" fontId="10" fillId="0" borderId="0" xfId="1" applyNumberFormat="1" applyFont="1" applyFill="1" applyBorder="1" applyAlignment="1">
      <alignment horizontal="left"/>
    </xf>
    <xf numFmtId="164" fontId="10" fillId="0" borderId="49" xfId="1" applyNumberFormat="1" applyFont="1" applyFill="1" applyBorder="1" applyAlignment="1">
      <alignment horizontal="right"/>
    </xf>
    <xf numFmtId="164" fontId="10" fillId="0" borderId="32" xfId="1" applyNumberFormat="1" applyFont="1" applyFill="1" applyBorder="1" applyAlignment="1">
      <alignment horizontal="right"/>
    </xf>
    <xf numFmtId="164" fontId="10" fillId="0" borderId="50" xfId="1" applyNumberFormat="1" applyFont="1" applyFill="1" applyBorder="1" applyAlignment="1">
      <alignment horizontal="right"/>
    </xf>
    <xf numFmtId="164" fontId="10" fillId="0" borderId="64" xfId="1" applyNumberFormat="1" applyFont="1" applyFill="1" applyBorder="1" applyAlignment="1">
      <alignment horizontal="right"/>
    </xf>
    <xf numFmtId="164" fontId="10" fillId="0" borderId="11" xfId="1" applyNumberFormat="1" applyFont="1" applyFill="1" applyBorder="1" applyAlignment="1">
      <alignment horizontal="right"/>
    </xf>
    <xf numFmtId="164" fontId="5" fillId="0" borderId="17" xfId="1" applyNumberFormat="1" applyFont="1" applyFill="1" applyBorder="1" applyAlignment="1">
      <alignment horizontal="center" wrapText="1"/>
    </xf>
    <xf numFmtId="164" fontId="10" fillId="0" borderId="17" xfId="1" applyNumberFormat="1" applyFont="1" applyFill="1" applyBorder="1" applyAlignment="1">
      <alignment horizontal="right"/>
    </xf>
    <xf numFmtId="164" fontId="10" fillId="0" borderId="62" xfId="1" applyNumberFormat="1" applyFont="1" applyFill="1" applyBorder="1" applyAlignment="1">
      <alignment horizontal="right"/>
    </xf>
    <xf numFmtId="164" fontId="10" fillId="0" borderId="33" xfId="1" applyNumberFormat="1" applyFont="1" applyFill="1" applyBorder="1" applyAlignment="1">
      <alignment horizontal="right"/>
    </xf>
    <xf numFmtId="164" fontId="18" fillId="0" borderId="0" xfId="1" applyNumberFormat="1" applyFont="1" applyFill="1" applyBorder="1" applyAlignment="1">
      <alignment horizontal="right"/>
    </xf>
    <xf numFmtId="164" fontId="18" fillId="0" borderId="0" xfId="1" applyNumberFormat="1" applyFont="1" applyBorder="1" applyAlignment="1">
      <alignment horizontal="left"/>
    </xf>
    <xf numFmtId="164" fontId="17" fillId="0" borderId="0" xfId="1" applyNumberFormat="1" applyFont="1" applyFill="1" applyBorder="1" applyAlignment="1">
      <alignment horizontal="left"/>
    </xf>
    <xf numFmtId="164" fontId="20" fillId="4" borderId="6" xfId="1" applyNumberFormat="1" applyFont="1" applyFill="1" applyBorder="1" applyAlignment="1"/>
    <xf numFmtId="164" fontId="20" fillId="4" borderId="16" xfId="1" applyNumberFormat="1" applyFont="1" applyFill="1" applyBorder="1" applyAlignment="1"/>
    <xf numFmtId="164" fontId="23" fillId="4" borderId="8" xfId="1" applyNumberFormat="1" applyFont="1" applyFill="1" applyBorder="1" applyAlignment="1">
      <alignment horizontal="center"/>
    </xf>
    <xf numFmtId="164" fontId="5" fillId="0" borderId="20" xfId="1" applyNumberFormat="1" applyFont="1" applyFill="1" applyBorder="1" applyAlignment="1">
      <alignment horizontal="center" wrapText="1"/>
    </xf>
    <xf numFmtId="164" fontId="5" fillId="0" borderId="21" xfId="1" applyNumberFormat="1" applyFont="1" applyFill="1" applyBorder="1" applyAlignment="1">
      <alignment horizontal="center" wrapText="1"/>
    </xf>
    <xf numFmtId="164" fontId="5" fillId="0" borderId="27" xfId="1" applyNumberFormat="1" applyFont="1" applyFill="1" applyBorder="1" applyAlignment="1">
      <alignment horizontal="center"/>
    </xf>
    <xf numFmtId="164" fontId="10" fillId="0" borderId="46" xfId="1" applyNumberFormat="1" applyFont="1" applyFill="1" applyBorder="1" applyAlignment="1">
      <alignment horizontal="center"/>
    </xf>
    <xf numFmtId="164" fontId="10" fillId="0" borderId="0" xfId="0" applyNumberFormat="1" applyFont="1"/>
    <xf numFmtId="164" fontId="10" fillId="0" borderId="5" xfId="1" applyNumberFormat="1" applyFont="1" applyFill="1" applyBorder="1" applyAlignment="1">
      <alignment horizontal="left"/>
    </xf>
    <xf numFmtId="164" fontId="23" fillId="4" borderId="8" xfId="1" applyNumberFormat="1" applyFont="1" applyFill="1" applyBorder="1" applyAlignment="1">
      <alignment horizontal="center" wrapText="1"/>
    </xf>
    <xf numFmtId="164" fontId="10" fillId="0" borderId="24" xfId="3" applyNumberFormat="1" applyFont="1" applyBorder="1" applyAlignment="1">
      <alignment horizontal="left"/>
    </xf>
    <xf numFmtId="164" fontId="10" fillId="0" borderId="34" xfId="3" applyNumberFormat="1" applyFont="1" applyBorder="1" applyAlignment="1">
      <alignment horizontal="left"/>
    </xf>
    <xf numFmtId="164" fontId="10" fillId="0" borderId="35" xfId="3" applyNumberFormat="1" applyFont="1" applyBorder="1" applyAlignment="1">
      <alignment horizontal="left"/>
    </xf>
    <xf numFmtId="164" fontId="10" fillId="0" borderId="41" xfId="1" applyNumberFormat="1" applyFont="1" applyFill="1" applyBorder="1" applyAlignment="1">
      <alignment horizontal="right"/>
    </xf>
    <xf numFmtId="164" fontId="10" fillId="0" borderId="24" xfId="1" applyNumberFormat="1" applyFont="1" applyFill="1" applyBorder="1" applyAlignment="1">
      <alignment horizontal="left"/>
    </xf>
    <xf numFmtId="164" fontId="10" fillId="0" borderId="34" xfId="1" applyNumberFormat="1" applyFont="1" applyFill="1" applyBorder="1" applyAlignment="1">
      <alignment horizontal="left"/>
    </xf>
    <xf numFmtId="164" fontId="10" fillId="0" borderId="35" xfId="1" applyNumberFormat="1" applyFont="1" applyFill="1" applyBorder="1" applyAlignment="1">
      <alignment horizontal="left"/>
    </xf>
    <xf numFmtId="164" fontId="10" fillId="0" borderId="53" xfId="1" applyNumberFormat="1" applyFont="1" applyFill="1" applyBorder="1" applyAlignment="1">
      <alignment horizontal="left"/>
    </xf>
    <xf numFmtId="164" fontId="5" fillId="0" borderId="56" xfId="1" applyNumberFormat="1" applyFont="1" applyFill="1" applyBorder="1" applyAlignment="1">
      <alignment horizontal="left" wrapText="1"/>
    </xf>
    <xf numFmtId="164" fontId="10" fillId="0" borderId="54" xfId="1" applyNumberFormat="1" applyFont="1" applyFill="1" applyBorder="1" applyAlignment="1">
      <alignment horizontal="left"/>
    </xf>
    <xf numFmtId="164" fontId="10" fillId="0" borderId="44" xfId="1" applyNumberFormat="1" applyFont="1" applyFill="1" applyBorder="1" applyAlignment="1">
      <alignment horizontal="left"/>
    </xf>
    <xf numFmtId="164" fontId="10" fillId="0" borderId="25" xfId="1" applyNumberFormat="1" applyFont="1" applyFill="1" applyBorder="1" applyAlignment="1">
      <alignment horizontal="left"/>
    </xf>
    <xf numFmtId="164" fontId="10" fillId="0" borderId="15" xfId="1" applyNumberFormat="1" applyFont="1" applyFill="1" applyBorder="1" applyAlignment="1">
      <alignment horizontal="left"/>
    </xf>
    <xf numFmtId="164" fontId="3" fillId="0" borderId="24" xfId="1" applyNumberFormat="1" applyFont="1" applyFill="1" applyBorder="1" applyAlignment="1">
      <alignment horizontal="left"/>
    </xf>
    <xf numFmtId="164" fontId="3" fillId="0" borderId="44" xfId="1" applyNumberFormat="1" applyFont="1" applyFill="1" applyBorder="1" applyAlignment="1">
      <alignment horizontal="left"/>
    </xf>
    <xf numFmtId="164" fontId="3" fillId="0" borderId="24" xfId="1" applyNumberFormat="1" applyFont="1" applyBorder="1" applyAlignment="1">
      <alignment horizontal="left"/>
    </xf>
    <xf numFmtId="164" fontId="3" fillId="0" borderId="34" xfId="1" applyNumberFormat="1" applyFont="1" applyFill="1" applyBorder="1" applyAlignment="1">
      <alignment horizontal="left"/>
    </xf>
    <xf numFmtId="164" fontId="3" fillId="0" borderId="25" xfId="1" applyNumberFormat="1" applyFont="1" applyFill="1" applyBorder="1" applyAlignment="1">
      <alignment horizontal="left"/>
    </xf>
    <xf numFmtId="164" fontId="3" fillId="0" borderId="35" xfId="1" applyNumberFormat="1" applyFont="1" applyFill="1" applyBorder="1" applyAlignment="1">
      <alignment horizontal="left"/>
    </xf>
    <xf numFmtId="164" fontId="3" fillId="0" borderId="57" xfId="1" applyNumberFormat="1" applyFont="1" applyBorder="1" applyAlignment="1">
      <alignment horizontal="left"/>
    </xf>
    <xf numFmtId="164" fontId="4" fillId="0" borderId="0" xfId="1" applyNumberFormat="1" applyFont="1" applyFill="1" applyBorder="1" applyAlignment="1">
      <alignment horizontal="left" wrapText="1"/>
    </xf>
    <xf numFmtId="164" fontId="3" fillId="0" borderId="0" xfId="1" applyNumberFormat="1" applyFont="1" applyFill="1" applyBorder="1" applyAlignment="1">
      <alignment horizontal="left"/>
    </xf>
    <xf numFmtId="164" fontId="5" fillId="0" borderId="28" xfId="0" applyNumberFormat="1" applyFont="1" applyBorder="1" applyAlignment="1">
      <alignment horizontal="left"/>
    </xf>
    <xf numFmtId="164" fontId="10" fillId="0" borderId="42" xfId="1" applyNumberFormat="1" applyFont="1" applyFill="1" applyBorder="1" applyAlignment="1">
      <alignment horizontal="left"/>
    </xf>
    <xf numFmtId="164" fontId="10" fillId="0" borderId="43" xfId="1" applyNumberFormat="1" applyFont="1" applyFill="1" applyBorder="1" applyAlignment="1">
      <alignment horizontal="left"/>
    </xf>
    <xf numFmtId="164" fontId="5" fillId="0" borderId="29" xfId="0" applyNumberFormat="1" applyFont="1" applyBorder="1" applyAlignment="1">
      <alignment horizontal="left"/>
    </xf>
    <xf numFmtId="164" fontId="10" fillId="0" borderId="1" xfId="1" applyNumberFormat="1" applyFont="1" applyFill="1" applyBorder="1" applyAlignment="1">
      <alignment horizontal="left"/>
    </xf>
    <xf numFmtId="164" fontId="5" fillId="0" borderId="30" xfId="0" applyNumberFormat="1" applyFont="1" applyBorder="1" applyAlignment="1">
      <alignment horizontal="left"/>
    </xf>
    <xf numFmtId="164" fontId="10" fillId="0" borderId="18" xfId="1" applyNumberFormat="1" applyFont="1" applyFill="1" applyBorder="1" applyAlignment="1">
      <alignment horizontal="left"/>
    </xf>
    <xf numFmtId="164" fontId="5" fillId="0" borderId="6" xfId="0" applyNumberFormat="1" applyFont="1" applyBorder="1" applyAlignment="1">
      <alignment horizontal="center" vertical="center"/>
    </xf>
    <xf numFmtId="164" fontId="5" fillId="0" borderId="36" xfId="1" applyNumberFormat="1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horizontal="center" vertical="center"/>
    </xf>
    <xf numFmtId="164" fontId="10" fillId="0" borderId="11" xfId="1" applyNumberFormat="1" applyFont="1" applyFill="1" applyBorder="1" applyAlignment="1">
      <alignment horizontal="left"/>
    </xf>
    <xf numFmtId="164" fontId="5" fillId="0" borderId="6" xfId="1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left"/>
    </xf>
    <xf numFmtId="164" fontId="5" fillId="0" borderId="6" xfId="0" applyNumberFormat="1" applyFont="1" applyBorder="1" applyAlignment="1">
      <alignment horizontal="center"/>
    </xf>
    <xf numFmtId="164" fontId="5" fillId="0" borderId="36" xfId="1" applyNumberFormat="1" applyFont="1" applyFill="1" applyBorder="1" applyAlignment="1">
      <alignment horizontal="center" wrapText="1"/>
    </xf>
    <xf numFmtId="164" fontId="5" fillId="0" borderId="4" xfId="1" applyNumberFormat="1" applyFont="1" applyFill="1" applyBorder="1" applyAlignment="1">
      <alignment horizontal="center" wrapText="1"/>
    </xf>
    <xf numFmtId="164" fontId="5" fillId="0" borderId="3" xfId="1" applyNumberFormat="1" applyFont="1" applyFill="1" applyBorder="1" applyAlignment="1">
      <alignment horizontal="center"/>
    </xf>
    <xf numFmtId="164" fontId="10" fillId="0" borderId="14" xfId="1" applyNumberFormat="1" applyFont="1" applyFill="1" applyBorder="1" applyAlignment="1">
      <alignment horizontal="left"/>
    </xf>
    <xf numFmtId="164" fontId="10" fillId="0" borderId="7" xfId="1" applyNumberFormat="1" applyFont="1" applyFill="1" applyBorder="1" applyAlignment="1">
      <alignment horizontal="left"/>
    </xf>
    <xf numFmtId="164" fontId="10" fillId="0" borderId="55" xfId="1" applyNumberFormat="1" applyFont="1" applyBorder="1" applyAlignment="1">
      <alignment horizontal="center" wrapText="1"/>
    </xf>
    <xf numFmtId="164" fontId="3" fillId="0" borderId="1" xfId="1" applyNumberFormat="1" applyFont="1" applyBorder="1" applyAlignment="1">
      <alignment horizontal="left"/>
    </xf>
    <xf numFmtId="164" fontId="3" fillId="0" borderId="32" xfId="1" applyNumberFormat="1" applyFont="1" applyBorder="1" applyAlignment="1">
      <alignment horizontal="left"/>
    </xf>
    <xf numFmtId="164" fontId="3" fillId="0" borderId="25" xfId="1" applyNumberFormat="1" applyFont="1" applyBorder="1" applyAlignment="1">
      <alignment horizontal="left"/>
    </xf>
    <xf numFmtId="164" fontId="3" fillId="0" borderId="7" xfId="1" applyNumberFormat="1" applyFont="1" applyBorder="1" applyAlignment="1">
      <alignment horizontal="left"/>
    </xf>
    <xf numFmtId="164" fontId="3" fillId="0" borderId="33" xfId="1" applyNumberFormat="1" applyFont="1" applyBorder="1" applyAlignment="1">
      <alignment horizontal="left"/>
    </xf>
    <xf numFmtId="164" fontId="3" fillId="0" borderId="15" xfId="1" applyNumberFormat="1" applyFont="1" applyBorder="1" applyAlignment="1">
      <alignment horizontal="left"/>
    </xf>
    <xf numFmtId="164" fontId="15" fillId="0" borderId="0" xfId="1" applyNumberFormat="1" applyFont="1" applyFill="1" applyBorder="1" applyAlignment="1">
      <alignment horizontal="left"/>
    </xf>
    <xf numFmtId="164" fontId="17" fillId="0" borderId="36" xfId="1" applyNumberFormat="1" applyFont="1" applyBorder="1" applyAlignment="1">
      <alignment horizontal="center" vertical="center"/>
    </xf>
    <xf numFmtId="164" fontId="17" fillId="0" borderId="2" xfId="1" applyNumberFormat="1" applyFont="1" applyBorder="1" applyAlignment="1">
      <alignment horizontal="center" vertical="center"/>
    </xf>
    <xf numFmtId="164" fontId="17" fillId="0" borderId="3" xfId="1" applyNumberFormat="1" applyFont="1" applyBorder="1" applyAlignment="1">
      <alignment horizontal="center" vertical="center" wrapText="1"/>
    </xf>
    <xf numFmtId="164" fontId="10" fillId="0" borderId="8" xfId="1" applyNumberFormat="1" applyFont="1" applyFill="1" applyBorder="1" applyAlignment="1">
      <alignment horizontal="left"/>
    </xf>
    <xf numFmtId="164" fontId="10" fillId="0" borderId="15" xfId="1" applyNumberFormat="1" applyFont="1" applyFill="1" applyBorder="1" applyAlignment="1">
      <alignment horizontal="right"/>
    </xf>
    <xf numFmtId="44" fontId="17" fillId="0" borderId="21" xfId="1" applyFont="1" applyBorder="1" applyAlignment="1">
      <alignment horizontal="center" wrapText="1"/>
    </xf>
    <xf numFmtId="164" fontId="3" fillId="0" borderId="48" xfId="1" applyNumberFormat="1" applyFont="1" applyBorder="1" applyAlignment="1">
      <alignment horizontal="left"/>
    </xf>
    <xf numFmtId="164" fontId="3" fillId="0" borderId="9" xfId="1" applyNumberFormat="1" applyFont="1" applyBorder="1" applyAlignment="1">
      <alignment horizontal="left"/>
    </xf>
    <xf numFmtId="44" fontId="17" fillId="0" borderId="52" xfId="1" applyFont="1" applyBorder="1" applyAlignment="1">
      <alignment horizontal="center" wrapText="1"/>
    </xf>
    <xf numFmtId="44" fontId="17" fillId="0" borderId="27" xfId="1" applyFont="1" applyBorder="1" applyAlignment="1">
      <alignment horizontal="center" wrapText="1"/>
    </xf>
    <xf numFmtId="164" fontId="10" fillId="0" borderId="52" xfId="1" applyNumberFormat="1" applyFont="1" applyBorder="1" applyAlignment="1">
      <alignment horizontal="center" wrapText="1"/>
    </xf>
    <xf numFmtId="164" fontId="10" fillId="0" borderId="21" xfId="1" applyNumberFormat="1" applyFont="1" applyBorder="1" applyAlignment="1">
      <alignment horizontal="left"/>
    </xf>
    <xf numFmtId="164" fontId="10" fillId="0" borderId="59" xfId="1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165" fontId="0" fillId="0" borderId="10" xfId="0" applyNumberFormat="1" applyBorder="1"/>
    <xf numFmtId="0" fontId="2" fillId="0" borderId="0" xfId="0" applyFont="1"/>
    <xf numFmtId="49" fontId="4" fillId="0" borderId="6" xfId="0" applyNumberFormat="1" applyFont="1" applyBorder="1" applyAlignment="1">
      <alignment horizontal="center" wrapText="1"/>
    </xf>
    <xf numFmtId="44" fontId="5" fillId="0" borderId="6" xfId="1" applyFont="1" applyFill="1" applyBorder="1" applyAlignment="1">
      <alignment horizontal="center" vertical="center" wrapText="1"/>
    </xf>
    <xf numFmtId="44" fontId="5" fillId="0" borderId="6" xfId="1" applyFont="1" applyFill="1" applyBorder="1" applyAlignment="1">
      <alignment horizontal="center" wrapText="1"/>
    </xf>
    <xf numFmtId="44" fontId="4" fillId="0" borderId="6" xfId="1" applyFont="1" applyFill="1" applyBorder="1" applyAlignment="1">
      <alignment horizontal="center" wrapText="1"/>
    </xf>
    <xf numFmtId="165" fontId="1" fillId="0" borderId="10" xfId="0" applyNumberFormat="1" applyFont="1" applyBorder="1"/>
    <xf numFmtId="165" fontId="1" fillId="0" borderId="11" xfId="0" applyNumberFormat="1" applyFont="1" applyBorder="1"/>
    <xf numFmtId="165" fontId="0" fillId="0" borderId="11" xfId="0" applyNumberFormat="1" applyBorder="1"/>
    <xf numFmtId="0" fontId="13" fillId="0" borderId="8" xfId="0" applyFont="1" applyBorder="1"/>
    <xf numFmtId="0" fontId="13" fillId="0" borderId="16" xfId="0" applyFont="1" applyBorder="1"/>
    <xf numFmtId="0" fontId="0" fillId="0" borderId="0" xfId="0" applyAlignment="1">
      <alignment horizontal="left" vertical="top"/>
    </xf>
    <xf numFmtId="164" fontId="3" fillId="0" borderId="56" xfId="1" applyNumberFormat="1" applyFont="1" applyBorder="1" applyAlignment="1">
      <alignment horizontal="left"/>
    </xf>
    <xf numFmtId="164" fontId="3" fillId="0" borderId="67" xfId="1" applyNumberFormat="1" applyFont="1" applyFill="1" applyBorder="1" applyAlignment="1">
      <alignment horizontal="left"/>
    </xf>
    <xf numFmtId="164" fontId="3" fillId="0" borderId="29" xfId="1" applyNumberFormat="1" applyFont="1" applyFill="1" applyBorder="1" applyAlignment="1">
      <alignment horizontal="left"/>
    </xf>
    <xf numFmtId="164" fontId="3" fillId="0" borderId="65" xfId="1" applyNumberFormat="1" applyFont="1" applyFill="1" applyBorder="1" applyAlignment="1">
      <alignment horizontal="left"/>
    </xf>
    <xf numFmtId="49" fontId="4" fillId="0" borderId="6" xfId="0" applyNumberFormat="1" applyFont="1" applyBorder="1" applyAlignment="1">
      <alignment wrapText="1"/>
    </xf>
    <xf numFmtId="49" fontId="4" fillId="0" borderId="6" xfId="0" applyNumberFormat="1" applyFont="1" applyBorder="1" applyAlignment="1">
      <alignment horizontal="left" wrapText="1"/>
    </xf>
    <xf numFmtId="44" fontId="5" fillId="0" borderId="6" xfId="1" applyFont="1" applyFill="1" applyBorder="1" applyAlignment="1">
      <alignment vertical="center" wrapText="1"/>
    </xf>
    <xf numFmtId="44" fontId="5" fillId="0" borderId="6" xfId="1" applyFont="1" applyFill="1" applyBorder="1" applyAlignment="1">
      <alignment wrapText="1"/>
    </xf>
    <xf numFmtId="0" fontId="20" fillId="4" borderId="6" xfId="0" applyFont="1" applyFill="1" applyBorder="1"/>
    <xf numFmtId="0" fontId="20" fillId="4" borderId="8" xfId="0" applyFont="1" applyFill="1" applyBorder="1"/>
    <xf numFmtId="0" fontId="1" fillId="0" borderId="0" xfId="0" applyFont="1"/>
    <xf numFmtId="164" fontId="0" fillId="0" borderId="0" xfId="0" applyNumberFormat="1"/>
    <xf numFmtId="0" fontId="8" fillId="5" borderId="12" xfId="0" applyFont="1" applyFill="1" applyBorder="1"/>
    <xf numFmtId="0" fontId="10" fillId="5" borderId="17" xfId="0" applyFont="1" applyFill="1" applyBorder="1" applyAlignment="1">
      <alignment horizontal="left"/>
    </xf>
    <xf numFmtId="0" fontId="0" fillId="5" borderId="10" xfId="0" applyFill="1" applyBorder="1"/>
    <xf numFmtId="0" fontId="10" fillId="5" borderId="0" xfId="0" applyFont="1" applyFill="1" applyAlignment="1">
      <alignment horizontal="left" wrapText="1"/>
    </xf>
    <xf numFmtId="0" fontId="8" fillId="5" borderId="10" xfId="0" applyFont="1" applyFill="1" applyBorder="1"/>
    <xf numFmtId="0" fontId="10" fillId="5" borderId="0" xfId="0" applyFont="1" applyFill="1" applyAlignment="1">
      <alignment horizontal="left"/>
    </xf>
    <xf numFmtId="0" fontId="0" fillId="5" borderId="11" xfId="0" applyFill="1" applyBorder="1"/>
    <xf numFmtId="0" fontId="10" fillId="5" borderId="19" xfId="0" applyFont="1" applyFill="1" applyBorder="1" applyAlignment="1">
      <alignment horizontal="left"/>
    </xf>
    <xf numFmtId="164" fontId="0" fillId="0" borderId="59" xfId="0" applyNumberFormat="1" applyBorder="1"/>
    <xf numFmtId="164" fontId="0" fillId="0" borderId="5" xfId="0" applyNumberFormat="1" applyBorder="1"/>
    <xf numFmtId="164" fontId="0" fillId="0" borderId="45" xfId="0" applyNumberFormat="1" applyBorder="1"/>
    <xf numFmtId="0" fontId="4" fillId="0" borderId="41" xfId="0" applyFont="1" applyBorder="1"/>
    <xf numFmtId="44" fontId="0" fillId="0" borderId="42" xfId="1" applyFont="1" applyFill="1" applyBorder="1" applyAlignment="1">
      <alignment horizontal="left"/>
    </xf>
    <xf numFmtId="164" fontId="5" fillId="0" borderId="67" xfId="0" applyNumberFormat="1" applyFont="1" applyBorder="1" applyAlignment="1">
      <alignment horizontal="left"/>
    </xf>
    <xf numFmtId="164" fontId="10" fillId="0" borderId="61" xfId="1" applyNumberFormat="1" applyFont="1" applyFill="1" applyBorder="1" applyAlignment="1">
      <alignment horizontal="left"/>
    </xf>
    <xf numFmtId="164" fontId="10" fillId="0" borderId="27" xfId="1" applyNumberFormat="1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6" fontId="0" fillId="0" borderId="5" xfId="0" applyNumberFormat="1" applyBorder="1"/>
    <xf numFmtId="6" fontId="0" fillId="0" borderId="19" xfId="0" applyNumberFormat="1" applyBorder="1"/>
    <xf numFmtId="6" fontId="0" fillId="0" borderId="45" xfId="0" applyNumberFormat="1" applyBorder="1"/>
    <xf numFmtId="164" fontId="10" fillId="0" borderId="57" xfId="1" applyNumberFormat="1" applyFont="1" applyFill="1" applyBorder="1" applyAlignment="1">
      <alignment horizontal="right"/>
    </xf>
    <xf numFmtId="164" fontId="10" fillId="0" borderId="37" xfId="1" applyNumberFormat="1" applyFont="1" applyFill="1" applyBorder="1" applyAlignment="1">
      <alignment horizontal="right"/>
    </xf>
    <xf numFmtId="164" fontId="10" fillId="0" borderId="38" xfId="1" applyNumberFormat="1" applyFont="1" applyFill="1" applyBorder="1" applyAlignment="1">
      <alignment horizontal="right"/>
    </xf>
    <xf numFmtId="44" fontId="5" fillId="0" borderId="12" xfId="1" applyFont="1" applyFill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left"/>
    </xf>
    <xf numFmtId="0" fontId="4" fillId="0" borderId="12" xfId="0" applyFont="1" applyBorder="1" applyAlignment="1">
      <alignment horizontal="center"/>
    </xf>
    <xf numFmtId="164" fontId="5" fillId="0" borderId="17" xfId="1" applyNumberFormat="1" applyFont="1" applyFill="1" applyBorder="1" applyAlignment="1">
      <alignment horizontal="left" wrapText="1"/>
    </xf>
    <xf numFmtId="164" fontId="10" fillId="0" borderId="59" xfId="1" applyNumberFormat="1" applyFont="1" applyFill="1" applyBorder="1" applyAlignment="1">
      <alignment horizontal="left"/>
    </xf>
    <xf numFmtId="164" fontId="3" fillId="0" borderId="61" xfId="1" applyNumberFormat="1" applyFont="1" applyFill="1" applyBorder="1" applyAlignment="1">
      <alignment horizontal="left"/>
    </xf>
    <xf numFmtId="164" fontId="10" fillId="0" borderId="1" xfId="1" applyNumberFormat="1" applyFont="1" applyBorder="1" applyAlignment="1">
      <alignment horizontal="left"/>
    </xf>
    <xf numFmtId="164" fontId="10" fillId="0" borderId="61" xfId="1" applyNumberFormat="1" applyFont="1" applyBorder="1" applyAlignment="1">
      <alignment horizontal="left"/>
    </xf>
    <xf numFmtId="164" fontId="10" fillId="0" borderId="7" xfId="1" applyNumberFormat="1" applyFont="1" applyBorder="1" applyAlignment="1">
      <alignment horizontal="left"/>
    </xf>
    <xf numFmtId="164" fontId="1" fillId="0" borderId="0" xfId="1" applyNumberFormat="1" applyFont="1" applyFill="1" applyBorder="1"/>
    <xf numFmtId="164" fontId="1" fillId="0" borderId="34" xfId="1" applyNumberFormat="1" applyFont="1" applyBorder="1" applyAlignment="1"/>
    <xf numFmtId="164" fontId="1" fillId="0" borderId="1" xfId="1" applyNumberFormat="1" applyFont="1" applyBorder="1" applyAlignment="1"/>
    <xf numFmtId="164" fontId="1" fillId="0" borderId="25" xfId="1" applyNumberFormat="1" applyFont="1" applyBorder="1" applyAlignment="1"/>
    <xf numFmtId="164" fontId="1" fillId="0" borderId="35" xfId="1" applyNumberFormat="1" applyFont="1" applyBorder="1" applyAlignment="1"/>
    <xf numFmtId="164" fontId="1" fillId="0" borderId="7" xfId="1" applyNumberFormat="1" applyFont="1" applyBorder="1" applyAlignment="1"/>
    <xf numFmtId="164" fontId="1" fillId="0" borderId="7" xfId="1" applyNumberFormat="1" applyFont="1" applyFill="1" applyBorder="1" applyAlignment="1"/>
    <xf numFmtId="164" fontId="1" fillId="0" borderId="15" xfId="1" applyNumberFormat="1" applyFont="1" applyBorder="1" applyAlignment="1"/>
    <xf numFmtId="164" fontId="1" fillId="0" borderId="1" xfId="1" applyNumberFormat="1" applyFont="1" applyFill="1" applyBorder="1" applyAlignment="1"/>
    <xf numFmtId="164" fontId="1" fillId="0" borderId="0" xfId="3" applyNumberFormat="1" applyFont="1" applyFill="1" applyBorder="1"/>
    <xf numFmtId="164" fontId="10" fillId="0" borderId="5" xfId="1" applyNumberFormat="1" applyFont="1" applyBorder="1" applyAlignment="1">
      <alignment horizontal="center" wrapText="1"/>
    </xf>
    <xf numFmtId="164" fontId="10" fillId="0" borderId="48" xfId="1" applyNumberFormat="1" applyFont="1" applyBorder="1" applyAlignment="1">
      <alignment horizontal="left"/>
    </xf>
    <xf numFmtId="164" fontId="10" fillId="0" borderId="9" xfId="1" applyNumberFormat="1" applyFont="1" applyBorder="1" applyAlignment="1">
      <alignment horizontal="left"/>
    </xf>
    <xf numFmtId="164" fontId="10" fillId="0" borderId="59" xfId="1" applyNumberFormat="1" applyFont="1" applyBorder="1" applyAlignment="1">
      <alignment horizontal="center" wrapText="1"/>
    </xf>
    <xf numFmtId="164" fontId="10" fillId="0" borderId="21" xfId="1" applyNumberFormat="1" applyFont="1" applyBorder="1" applyAlignment="1">
      <alignment horizontal="center" wrapText="1"/>
    </xf>
    <xf numFmtId="164" fontId="17" fillId="0" borderId="4" xfId="1" applyNumberFormat="1" applyFont="1" applyBorder="1" applyAlignment="1">
      <alignment horizontal="center" vertical="center" wrapText="1"/>
    </xf>
    <xf numFmtId="164" fontId="17" fillId="0" borderId="2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6" fontId="0" fillId="0" borderId="0" xfId="0" applyNumberFormat="1"/>
    <xf numFmtId="164" fontId="1" fillId="0" borderId="19" xfId="1" applyNumberFormat="1" applyFont="1" applyFill="1" applyBorder="1"/>
    <xf numFmtId="164" fontId="1" fillId="0" borderId="19" xfId="3" applyNumberFormat="1" applyFont="1" applyFill="1" applyBorder="1"/>
    <xf numFmtId="164" fontId="0" fillId="0" borderId="19" xfId="0" applyNumberFormat="1" applyBorder="1"/>
    <xf numFmtId="0" fontId="0" fillId="0" borderId="19" xfId="0" applyBorder="1"/>
    <xf numFmtId="164" fontId="1" fillId="0" borderId="35" xfId="1" applyNumberFormat="1" applyFont="1" applyBorder="1" applyAlignment="1">
      <alignment horizontal="left"/>
    </xf>
    <xf numFmtId="164" fontId="1" fillId="0" borderId="7" xfId="1" applyNumberFormat="1" applyFont="1" applyBorder="1" applyAlignment="1">
      <alignment horizontal="left"/>
    </xf>
    <xf numFmtId="164" fontId="1" fillId="0" borderId="7" xfId="1" applyNumberFormat="1" applyFont="1" applyFill="1" applyBorder="1" applyAlignment="1">
      <alignment horizontal="left"/>
    </xf>
    <xf numFmtId="164" fontId="1" fillId="0" borderId="15" xfId="1" applyNumberFormat="1" applyFont="1" applyBorder="1" applyAlignment="1">
      <alignment horizontal="left"/>
    </xf>
    <xf numFmtId="164" fontId="1" fillId="0" borderId="1" xfId="1" applyNumberFormat="1" applyFont="1" applyBorder="1" applyAlignment="1">
      <alignment horizontal="left"/>
    </xf>
    <xf numFmtId="164" fontId="1" fillId="0" borderId="25" xfId="1" applyNumberFormat="1" applyFont="1" applyBorder="1" applyAlignment="1">
      <alignment horizontal="left"/>
    </xf>
    <xf numFmtId="164" fontId="1" fillId="0" borderId="34" xfId="1" applyNumberFormat="1" applyFont="1" applyBorder="1" applyAlignment="1">
      <alignment horizontal="left"/>
    </xf>
    <xf numFmtId="164" fontId="1" fillId="0" borderId="1" xfId="1" applyNumberFormat="1" applyFont="1" applyFill="1" applyBorder="1" applyAlignment="1">
      <alignment horizontal="left"/>
    </xf>
    <xf numFmtId="0" fontId="4" fillId="0" borderId="12" xfId="0" applyFont="1" applyBorder="1" applyAlignment="1">
      <alignment horizontal="left"/>
    </xf>
    <xf numFmtId="44" fontId="2" fillId="0" borderId="42" xfId="1" applyFont="1" applyBorder="1"/>
    <xf numFmtId="164" fontId="10" fillId="0" borderId="56" xfId="1" applyNumberFormat="1" applyFont="1" applyBorder="1" applyAlignment="1">
      <alignment horizontal="center" wrapText="1"/>
    </xf>
    <xf numFmtId="164" fontId="3" fillId="0" borderId="37" xfId="1" applyNumberFormat="1" applyFont="1" applyFill="1" applyBorder="1" applyAlignment="1">
      <alignment horizontal="left"/>
    </xf>
    <xf numFmtId="164" fontId="3" fillId="0" borderId="38" xfId="1" applyNumberFormat="1" applyFont="1" applyFill="1" applyBorder="1" applyAlignment="1">
      <alignment horizontal="left"/>
    </xf>
    <xf numFmtId="0" fontId="18" fillId="0" borderId="10" xfId="0" applyFont="1" applyBorder="1"/>
    <xf numFmtId="44" fontId="17" fillId="0" borderId="46" xfId="1" applyFont="1" applyBorder="1" applyAlignment="1">
      <alignment horizontal="center" wrapText="1"/>
    </xf>
    <xf numFmtId="0" fontId="17" fillId="0" borderId="12" xfId="0" applyFont="1" applyBorder="1"/>
    <xf numFmtId="44" fontId="2" fillId="0" borderId="61" xfId="1" applyFont="1" applyBorder="1"/>
    <xf numFmtId="44" fontId="2" fillId="0" borderId="22" xfId="1" applyFont="1" applyBorder="1"/>
    <xf numFmtId="44" fontId="0" fillId="0" borderId="0" xfId="0" applyNumberFormat="1"/>
    <xf numFmtId="6" fontId="0" fillId="3" borderId="5" xfId="0" applyNumberFormat="1" applyFill="1" applyBorder="1"/>
    <xf numFmtId="0" fontId="9" fillId="0" borderId="62" xfId="0" applyFont="1" applyBorder="1" applyAlignment="1">
      <alignment horizontal="center" wrapText="1"/>
    </xf>
    <xf numFmtId="0" fontId="9" fillId="0" borderId="40" xfId="0" applyFont="1" applyBorder="1" applyAlignment="1">
      <alignment horizontal="center"/>
    </xf>
    <xf numFmtId="0" fontId="9" fillId="0" borderId="40" xfId="0" applyFont="1" applyBorder="1" applyAlignment="1">
      <alignment horizontal="center" wrapText="1"/>
    </xf>
    <xf numFmtId="0" fontId="9" fillId="0" borderId="54" xfId="0" applyFont="1" applyBorder="1" applyAlignment="1">
      <alignment horizontal="center"/>
    </xf>
    <xf numFmtId="0" fontId="11" fillId="0" borderId="36" xfId="0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/>
    </xf>
    <xf numFmtId="44" fontId="20" fillId="4" borderId="6" xfId="1" applyFont="1" applyFill="1" applyBorder="1" applyAlignment="1">
      <alignment horizontal="center"/>
    </xf>
    <xf numFmtId="44" fontId="20" fillId="4" borderId="16" xfId="1" applyFont="1" applyFill="1" applyBorder="1" applyAlignment="1">
      <alignment horizontal="center"/>
    </xf>
    <xf numFmtId="44" fontId="20" fillId="4" borderId="6" xfId="1" applyFont="1" applyFill="1" applyBorder="1" applyAlignment="1">
      <alignment horizontal="center" wrapText="1"/>
    </xf>
    <xf numFmtId="44" fontId="20" fillId="4" borderId="16" xfId="1" applyFont="1" applyFill="1" applyBorder="1" applyAlignment="1">
      <alignment horizontal="center" wrapText="1"/>
    </xf>
    <xf numFmtId="164" fontId="20" fillId="4" borderId="6" xfId="1" applyNumberFormat="1" applyFont="1" applyFill="1" applyBorder="1" applyAlignment="1">
      <alignment horizontal="center"/>
    </xf>
    <xf numFmtId="164" fontId="20" fillId="4" borderId="16" xfId="1" applyNumberFormat="1" applyFont="1" applyFill="1" applyBorder="1" applyAlignment="1">
      <alignment horizontal="center"/>
    </xf>
    <xf numFmtId="164" fontId="20" fillId="4" borderId="6" xfId="1" applyNumberFormat="1" applyFont="1" applyFill="1" applyBorder="1" applyAlignment="1">
      <alignment horizontal="center" wrapText="1"/>
    </xf>
    <xf numFmtId="164" fontId="20" fillId="4" borderId="16" xfId="1" applyNumberFormat="1" applyFont="1" applyFill="1" applyBorder="1" applyAlignment="1">
      <alignment horizontal="center" wrapText="1"/>
    </xf>
    <xf numFmtId="44" fontId="20" fillId="4" borderId="8" xfId="1" applyFont="1" applyFill="1" applyBorder="1" applyAlignment="1">
      <alignment horizontal="center"/>
    </xf>
    <xf numFmtId="44" fontId="20" fillId="4" borderId="8" xfId="1" applyFont="1" applyFill="1" applyBorder="1" applyAlignment="1">
      <alignment horizontal="center" wrapText="1"/>
    </xf>
    <xf numFmtId="44" fontId="20" fillId="4" borderId="11" xfId="1" applyFont="1" applyFill="1" applyBorder="1" applyAlignment="1">
      <alignment horizontal="center" wrapText="1"/>
    </xf>
    <xf numFmtId="44" fontId="20" fillId="4" borderId="19" xfId="1" applyFont="1" applyFill="1" applyBorder="1" applyAlignment="1">
      <alignment horizontal="center" wrapText="1"/>
    </xf>
    <xf numFmtId="44" fontId="20" fillId="4" borderId="45" xfId="1" applyFont="1" applyFill="1" applyBorder="1" applyAlignment="1">
      <alignment horizontal="center" wrapText="1"/>
    </xf>
    <xf numFmtId="44" fontId="21" fillId="4" borderId="11" xfId="1" applyFont="1" applyFill="1" applyBorder="1" applyAlignment="1">
      <alignment horizontal="center" wrapText="1"/>
    </xf>
    <xf numFmtId="44" fontId="21" fillId="4" borderId="19" xfId="1" applyFont="1" applyFill="1" applyBorder="1" applyAlignment="1">
      <alignment horizontal="center" wrapText="1"/>
    </xf>
    <xf numFmtId="44" fontId="21" fillId="4" borderId="45" xfId="1" applyFont="1" applyFill="1" applyBorder="1" applyAlignment="1">
      <alignment horizontal="center" wrapText="1"/>
    </xf>
    <xf numFmtId="164" fontId="20" fillId="2" borderId="6" xfId="0" applyNumberFormat="1" applyFont="1" applyFill="1" applyBorder="1" applyAlignment="1">
      <alignment horizontal="center"/>
    </xf>
    <xf numFmtId="164" fontId="20" fillId="2" borderId="8" xfId="0" applyNumberFormat="1" applyFont="1" applyFill="1" applyBorder="1" applyAlignment="1">
      <alignment horizontal="center"/>
    </xf>
    <xf numFmtId="164" fontId="20" fillId="2" borderId="16" xfId="0" applyNumberFormat="1" applyFont="1" applyFill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45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59" xfId="0" applyFont="1" applyBorder="1" applyAlignment="1">
      <alignment horizontal="left"/>
    </xf>
    <xf numFmtId="0" fontId="20" fillId="2" borderId="6" xfId="0" applyFont="1" applyFill="1" applyBorder="1" applyAlignment="1">
      <alignment horizontal="center"/>
    </xf>
    <xf numFmtId="0" fontId="20" fillId="2" borderId="8" xfId="0" applyFont="1" applyFill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164" fontId="20" fillId="2" borderId="11" xfId="0" applyNumberFormat="1" applyFont="1" applyFill="1" applyBorder="1" applyAlignment="1">
      <alignment horizontal="center"/>
    </xf>
    <xf numFmtId="164" fontId="20" fillId="2" borderId="19" xfId="0" applyNumberFormat="1" applyFont="1" applyFill="1" applyBorder="1" applyAlignment="1">
      <alignment horizontal="center"/>
    </xf>
    <xf numFmtId="164" fontId="20" fillId="2" borderId="45" xfId="0" applyNumberFormat="1" applyFont="1" applyFill="1" applyBorder="1" applyAlignment="1">
      <alignment horizontal="center"/>
    </xf>
    <xf numFmtId="164" fontId="20" fillId="4" borderId="11" xfId="0" applyNumberFormat="1" applyFont="1" applyFill="1" applyBorder="1" applyAlignment="1">
      <alignment horizontal="center"/>
    </xf>
    <xf numFmtId="164" fontId="20" fillId="4" borderId="19" xfId="0" applyNumberFormat="1" applyFont="1" applyFill="1" applyBorder="1" applyAlignment="1">
      <alignment horizontal="center"/>
    </xf>
    <xf numFmtId="164" fontId="20" fillId="4" borderId="45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19" xfId="0" applyFont="1" applyBorder="1" applyAlignment="1">
      <alignment horizontal="left"/>
    </xf>
    <xf numFmtId="0" fontId="26" fillId="4" borderId="0" xfId="0" applyFont="1" applyFill="1" applyAlignment="1">
      <alignment horizontal="center"/>
    </xf>
    <xf numFmtId="44" fontId="20" fillId="4" borderId="10" xfId="1" applyFont="1" applyFill="1" applyBorder="1" applyAlignment="1">
      <alignment horizontal="center"/>
    </xf>
    <xf numFmtId="44" fontId="20" fillId="4" borderId="0" xfId="1" applyFont="1" applyFill="1" applyBorder="1" applyAlignment="1">
      <alignment horizontal="center"/>
    </xf>
    <xf numFmtId="44" fontId="25" fillId="4" borderId="12" xfId="1" applyFont="1" applyFill="1" applyBorder="1" applyAlignment="1">
      <alignment horizontal="center"/>
    </xf>
    <xf numFmtId="44" fontId="25" fillId="4" borderId="0" xfId="1" applyFont="1" applyFill="1" applyBorder="1" applyAlignment="1">
      <alignment horizontal="center"/>
    </xf>
    <xf numFmtId="0" fontId="5" fillId="0" borderId="17" xfId="0" applyFont="1" applyBorder="1" applyAlignment="1">
      <alignment horizontal="left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0" fillId="4" borderId="6" xfId="0" applyFont="1" applyFill="1" applyBorder="1" applyAlignment="1">
      <alignment horizontal="center"/>
    </xf>
    <xf numFmtId="0" fontId="20" fillId="4" borderId="16" xfId="0" applyFont="1" applyFill="1" applyBorder="1" applyAlignment="1">
      <alignment horizontal="center"/>
    </xf>
    <xf numFmtId="164" fontId="20" fillId="4" borderId="8" xfId="1" applyNumberFormat="1" applyFont="1" applyFill="1" applyBorder="1" applyAlignment="1">
      <alignment horizontal="center"/>
    </xf>
    <xf numFmtId="164" fontId="20" fillId="4" borderId="20" xfId="1" applyNumberFormat="1" applyFont="1" applyFill="1" applyBorder="1" applyAlignment="1">
      <alignment horizontal="center"/>
    </xf>
    <xf numFmtId="164" fontId="20" fillId="4" borderId="46" xfId="1" applyNumberFormat="1" applyFont="1" applyFill="1" applyBorder="1" applyAlignment="1">
      <alignment horizontal="center"/>
    </xf>
    <xf numFmtId="0" fontId="20" fillId="4" borderId="8" xfId="0" applyFont="1" applyFill="1" applyBorder="1" applyAlignment="1">
      <alignment horizontal="center"/>
    </xf>
    <xf numFmtId="44" fontId="21" fillId="4" borderId="12" xfId="1" applyFont="1" applyFill="1" applyBorder="1" applyAlignment="1">
      <alignment horizontal="center"/>
    </xf>
    <xf numFmtId="44" fontId="21" fillId="4" borderId="17" xfId="1" applyFont="1" applyFill="1" applyBorder="1" applyAlignment="1">
      <alignment horizontal="center"/>
    </xf>
    <xf numFmtId="44" fontId="21" fillId="4" borderId="59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0" fillId="4" borderId="0" xfId="0" applyFont="1" applyFill="1" applyAlignment="1">
      <alignment horizontal="center"/>
    </xf>
    <xf numFmtId="44" fontId="5" fillId="0" borderId="36" xfId="1" applyFont="1" applyBorder="1" applyAlignment="1">
      <alignment horizontal="center" wrapText="1"/>
    </xf>
    <xf numFmtId="44" fontId="5" fillId="0" borderId="2" xfId="1" applyFont="1" applyBorder="1" applyAlignment="1">
      <alignment horizontal="center"/>
    </xf>
    <xf numFmtId="44" fontId="4" fillId="0" borderId="2" xfId="1" applyFont="1" applyBorder="1" applyAlignment="1">
      <alignment horizontal="center" wrapText="1"/>
    </xf>
    <xf numFmtId="44" fontId="4" fillId="0" borderId="2" xfId="1" applyFont="1" applyBorder="1" applyAlignment="1">
      <alignment horizontal="center"/>
    </xf>
    <xf numFmtId="44" fontId="4" fillId="0" borderId="3" xfId="1" applyFont="1" applyBorder="1" applyAlignment="1">
      <alignment horizontal="center"/>
    </xf>
    <xf numFmtId="164" fontId="1" fillId="0" borderId="51" xfId="1" applyNumberFormat="1" applyFont="1" applyBorder="1" applyAlignment="1">
      <alignment horizontal="left"/>
    </xf>
    <xf numFmtId="164" fontId="1" fillId="0" borderId="22" xfId="1" applyNumberFormat="1" applyFont="1" applyBorder="1" applyAlignment="1">
      <alignment horizontal="left"/>
    </xf>
    <xf numFmtId="164" fontId="1" fillId="0" borderId="18" xfId="1" applyNumberFormat="1" applyFont="1" applyBorder="1" applyAlignment="1">
      <alignment horizontal="left"/>
    </xf>
    <xf numFmtId="164" fontId="1" fillId="0" borderId="6" xfId="1" applyNumberFormat="1" applyFont="1" applyBorder="1" applyAlignment="1">
      <alignment horizontal="left"/>
    </xf>
    <xf numFmtId="164" fontId="1" fillId="0" borderId="4" xfId="1" applyNumberFormat="1" applyFont="1" applyBorder="1" applyAlignment="1">
      <alignment horizontal="left"/>
    </xf>
    <xf numFmtId="164" fontId="1" fillId="0" borderId="53" xfId="1" applyNumberFormat="1" applyFont="1" applyBorder="1" applyAlignment="1">
      <alignment horizontal="left"/>
    </xf>
    <xf numFmtId="164" fontId="1" fillId="0" borderId="2" xfId="1" applyNumberFormat="1" applyFont="1" applyBorder="1" applyAlignment="1">
      <alignment horizontal="left"/>
    </xf>
    <xf numFmtId="164" fontId="1" fillId="0" borderId="3" xfId="1" applyNumberFormat="1" applyFont="1" applyBorder="1" applyAlignment="1">
      <alignment horizontal="left"/>
    </xf>
    <xf numFmtId="0" fontId="21" fillId="4" borderId="12" xfId="0" applyFont="1" applyFill="1" applyBorder="1" applyAlignment="1">
      <alignment horizontal="center"/>
    </xf>
    <xf numFmtId="0" fontId="21" fillId="4" borderId="17" xfId="0" applyFont="1" applyFill="1" applyBorder="1" applyAlignment="1">
      <alignment horizontal="center"/>
    </xf>
    <xf numFmtId="0" fontId="21" fillId="4" borderId="59" xfId="0" applyFont="1" applyFill="1" applyBorder="1" applyAlignment="1">
      <alignment horizontal="center"/>
    </xf>
    <xf numFmtId="0" fontId="22" fillId="4" borderId="19" xfId="0" applyFont="1" applyFill="1" applyBorder="1" applyAlignment="1">
      <alignment horizontal="center"/>
    </xf>
  </cellXfs>
  <cellStyles count="4">
    <cellStyle name="Currency" xfId="1" builtinId="4"/>
    <cellStyle name="Currency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37"/>
  <sheetViews>
    <sheetView tabSelected="1" view="pageLayout" zoomScaleNormal="100" workbookViewId="0">
      <selection activeCell="C11" sqref="C11"/>
    </sheetView>
  </sheetViews>
  <sheetFormatPr defaultRowHeight="12.75" x14ac:dyDescent="0.2"/>
  <cols>
    <col min="1" max="1" width="16.28515625" customWidth="1"/>
    <col min="2" max="3" width="12.7109375" customWidth="1"/>
    <col min="4" max="4" width="1.7109375" customWidth="1"/>
    <col min="5" max="5" width="16.28515625" customWidth="1"/>
    <col min="6" max="7" width="12.7109375" customWidth="1"/>
    <col min="8" max="8" width="1.7109375" customWidth="1"/>
    <col min="9" max="9" width="16.28515625" customWidth="1"/>
    <col min="10" max="11" width="12.7109375" customWidth="1"/>
  </cols>
  <sheetData>
    <row r="1" spans="1:11" ht="17.25" customHeight="1" thickBot="1" x14ac:dyDescent="0.35">
      <c r="A1" s="373" t="s">
        <v>17</v>
      </c>
      <c r="B1" s="374"/>
      <c r="C1" s="374"/>
      <c r="D1" s="20"/>
      <c r="E1" s="375" t="s">
        <v>18</v>
      </c>
      <c r="F1" s="374"/>
      <c r="G1" s="374"/>
      <c r="H1" s="20"/>
      <c r="I1" s="375" t="s">
        <v>28</v>
      </c>
      <c r="J1" s="374"/>
      <c r="K1" s="376"/>
    </row>
    <row r="2" spans="1:11" ht="15" customHeight="1" thickBot="1" x14ac:dyDescent="0.25">
      <c r="A2" s="369" t="s">
        <v>19</v>
      </c>
      <c r="B2" s="370"/>
      <c r="C2" s="370"/>
      <c r="D2" s="21"/>
      <c r="E2" s="371" t="s">
        <v>20</v>
      </c>
      <c r="F2" s="370"/>
      <c r="G2" s="370"/>
      <c r="H2" s="21"/>
      <c r="I2" s="371" t="s">
        <v>21</v>
      </c>
      <c r="J2" s="370"/>
      <c r="K2" s="372"/>
    </row>
    <row r="3" spans="1:11" ht="29.25" customHeight="1" thickBot="1" x14ac:dyDescent="0.25">
      <c r="A3" s="22"/>
      <c r="B3" s="43" t="s">
        <v>22</v>
      </c>
      <c r="C3" s="44" t="s">
        <v>23</v>
      </c>
      <c r="D3" s="23"/>
      <c r="E3" s="24"/>
      <c r="F3" s="43" t="s">
        <v>22</v>
      </c>
      <c r="G3" s="44" t="s">
        <v>23</v>
      </c>
      <c r="H3" s="23"/>
      <c r="I3" s="24"/>
      <c r="J3" s="43" t="s">
        <v>22</v>
      </c>
      <c r="K3" s="45" t="s">
        <v>23</v>
      </c>
    </row>
    <row r="4" spans="1:11" x14ac:dyDescent="0.2">
      <c r="A4" s="304" t="s">
        <v>87</v>
      </c>
      <c r="B4" s="305">
        <v>1.98</v>
      </c>
      <c r="C4" s="26">
        <v>10000</v>
      </c>
      <c r="D4" s="27"/>
      <c r="E4" s="28" t="s">
        <v>24</v>
      </c>
      <c r="F4" s="145">
        <v>11.14</v>
      </c>
      <c r="G4" s="26">
        <v>5000</v>
      </c>
      <c r="H4" s="27"/>
      <c r="I4" s="28" t="s">
        <v>25</v>
      </c>
      <c r="J4" s="25">
        <v>0</v>
      </c>
      <c r="K4" s="29">
        <v>10000</v>
      </c>
    </row>
    <row r="5" spans="1:11" x14ac:dyDescent="0.2">
      <c r="A5" s="30"/>
      <c r="B5" s="31"/>
      <c r="C5" s="32"/>
      <c r="D5" s="33"/>
      <c r="E5" s="34" t="s">
        <v>26</v>
      </c>
      <c r="F5" s="145">
        <v>5.56</v>
      </c>
      <c r="G5" s="32">
        <v>2500</v>
      </c>
      <c r="H5" s="33"/>
      <c r="I5" s="34" t="s">
        <v>27</v>
      </c>
      <c r="J5" s="31">
        <v>0</v>
      </c>
      <c r="K5" s="35">
        <v>5000</v>
      </c>
    </row>
    <row r="6" spans="1:11" ht="13.5" thickBot="1" x14ac:dyDescent="0.25">
      <c r="A6" s="36"/>
      <c r="B6" s="37"/>
      <c r="C6" s="38"/>
      <c r="D6" s="39"/>
      <c r="E6" s="40"/>
      <c r="F6" s="40"/>
      <c r="G6" s="40"/>
      <c r="H6" s="39"/>
      <c r="I6" s="41" t="s">
        <v>26</v>
      </c>
      <c r="J6" s="37">
        <v>0</v>
      </c>
      <c r="K6" s="42">
        <v>2500</v>
      </c>
    </row>
    <row r="37" spans="11:11" x14ac:dyDescent="0.2">
      <c r="K37" s="57">
        <v>1</v>
      </c>
    </row>
  </sheetData>
  <mergeCells count="6">
    <mergeCell ref="A2:C2"/>
    <mergeCell ref="E2:G2"/>
    <mergeCell ref="I2:K2"/>
    <mergeCell ref="A1:C1"/>
    <mergeCell ref="E1:G1"/>
    <mergeCell ref="I1:K1"/>
  </mergeCells>
  <phoneticPr fontId="2" type="noConversion"/>
  <printOptions horizontalCentered="1"/>
  <pageMargins left="0.25" right="0.25" top="1" bottom="0.25" header="0.5" footer="0.2"/>
  <pageSetup orientation="landscape" r:id="rId1"/>
  <headerFooter alignWithMargins="0">
    <oddHeader xml:space="preserve">&amp;C&amp;"Arial,Bold"&amp;12PLAN YEAR 2027  (July 1, 2026 - June 30, 2027) PREMIUMS
BASIC LIFE INSURANCE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D24"/>
  <sheetViews>
    <sheetView view="pageLayout" topLeftCell="A8" zoomScaleNormal="100" workbookViewId="0">
      <selection activeCell="F5" sqref="F5"/>
    </sheetView>
  </sheetViews>
  <sheetFormatPr defaultColWidth="9.28515625" defaultRowHeight="12.75" x14ac:dyDescent="0.2"/>
  <cols>
    <col min="1" max="1" width="17.7109375" customWidth="1"/>
    <col min="2" max="2" width="15.28515625" bestFit="1" customWidth="1"/>
    <col min="3" max="3" width="28" bestFit="1" customWidth="1"/>
    <col min="4" max="4" width="25.7109375" bestFit="1" customWidth="1"/>
  </cols>
  <sheetData>
    <row r="1" spans="1:4" ht="15" customHeight="1" thickBot="1" x14ac:dyDescent="0.25">
      <c r="A1" s="427" t="s">
        <v>81</v>
      </c>
      <c r="B1" s="428"/>
      <c r="C1" s="428"/>
      <c r="D1" s="429"/>
    </row>
    <row r="2" spans="1:4" ht="31.5" customHeight="1" thickBot="1" x14ac:dyDescent="0.25">
      <c r="A2" s="129"/>
      <c r="B2" s="263" t="s">
        <v>76</v>
      </c>
      <c r="C2" s="260" t="s">
        <v>69</v>
      </c>
      <c r="D2" s="264" t="s">
        <v>70</v>
      </c>
    </row>
    <row r="3" spans="1:4" x14ac:dyDescent="0.2">
      <c r="A3" s="114" t="s">
        <v>37</v>
      </c>
      <c r="B3" s="265">
        <v>309.10000000000002</v>
      </c>
      <c r="C3" s="266">
        <v>1536.645</v>
      </c>
      <c r="D3" s="267">
        <v>617.1</v>
      </c>
    </row>
    <row r="4" spans="1:4" ht="22.5" x14ac:dyDescent="0.2">
      <c r="A4" s="115" t="s">
        <v>9</v>
      </c>
      <c r="B4" s="152">
        <v>219.73560000000003</v>
      </c>
      <c r="C4" s="248">
        <v>1357.6132500000001</v>
      </c>
      <c r="D4" s="261">
        <v>473.10420000000005</v>
      </c>
    </row>
    <row r="5" spans="1:4" ht="22.5" x14ac:dyDescent="0.2">
      <c r="A5" s="115" t="s">
        <v>10</v>
      </c>
      <c r="B5" s="152">
        <v>183.33944999999997</v>
      </c>
      <c r="C5" s="248">
        <v>1056.5517</v>
      </c>
      <c r="D5" s="261">
        <v>385.91822499999995</v>
      </c>
    </row>
    <row r="6" spans="1:4" ht="22.5" x14ac:dyDescent="0.2">
      <c r="A6" s="115" t="s">
        <v>11</v>
      </c>
      <c r="B6" s="152">
        <v>145.54320000000001</v>
      </c>
      <c r="C6" s="248">
        <v>745.00372500000003</v>
      </c>
      <c r="D6" s="261">
        <v>299.04579374999997</v>
      </c>
    </row>
    <row r="7" spans="1:4" ht="22.5" x14ac:dyDescent="0.2">
      <c r="A7" s="115" t="s">
        <v>12</v>
      </c>
      <c r="B7" s="152">
        <v>112.88583899999999</v>
      </c>
      <c r="C7" s="248">
        <v>543.13574399999993</v>
      </c>
      <c r="D7" s="261">
        <v>224.631417</v>
      </c>
    </row>
    <row r="8" spans="1:4" ht="63.75" customHeight="1" thickBot="1" x14ac:dyDescent="0.25">
      <c r="A8" s="116" t="s">
        <v>85</v>
      </c>
      <c r="B8" s="154">
        <v>92.534400000000019</v>
      </c>
      <c r="C8" s="251">
        <v>412.13200000000001</v>
      </c>
      <c r="D8" s="262">
        <v>164.50560000000004</v>
      </c>
    </row>
    <row r="9" spans="1:4" ht="13.5" thickBot="1" x14ac:dyDescent="0.25"/>
    <row r="10" spans="1:4" ht="13.5" thickBot="1" x14ac:dyDescent="0.25">
      <c r="A10" s="427" t="s">
        <v>82</v>
      </c>
      <c r="B10" s="428"/>
      <c r="C10" s="428"/>
      <c r="D10" s="428"/>
    </row>
    <row r="11" spans="1:4" ht="23.25" thickBot="1" x14ac:dyDescent="0.25">
      <c r="A11" s="129"/>
      <c r="B11" s="110" t="s">
        <v>76</v>
      </c>
      <c r="C11" s="130" t="s">
        <v>69</v>
      </c>
      <c r="D11" s="112" t="s">
        <v>70</v>
      </c>
    </row>
    <row r="12" spans="1:4" x14ac:dyDescent="0.2">
      <c r="A12" s="114" t="s">
        <v>37</v>
      </c>
      <c r="B12" s="148">
        <v>192.11919999999998</v>
      </c>
      <c r="C12" s="281" t="s">
        <v>84</v>
      </c>
      <c r="D12" s="267">
        <v>383.18279999999999</v>
      </c>
    </row>
    <row r="13" spans="1:4" ht="22.5" x14ac:dyDescent="0.2">
      <c r="A13" s="115" t="s">
        <v>9</v>
      </c>
      <c r="B13" s="152">
        <v>134.705725</v>
      </c>
      <c r="C13" s="153" t="s">
        <v>84</v>
      </c>
      <c r="D13" s="261">
        <v>289.56427499999995</v>
      </c>
    </row>
    <row r="14" spans="1:4" ht="22.5" x14ac:dyDescent="0.2">
      <c r="A14" s="115" t="s">
        <v>10</v>
      </c>
      <c r="B14" s="152">
        <v>111.47744999999999</v>
      </c>
      <c r="C14" s="153" t="s">
        <v>84</v>
      </c>
      <c r="D14" s="261">
        <v>234.63348999999997</v>
      </c>
    </row>
    <row r="15" spans="1:4" ht="22.5" x14ac:dyDescent="0.2">
      <c r="A15" s="115" t="s">
        <v>11</v>
      </c>
      <c r="B15" s="152">
        <v>88.204514999999986</v>
      </c>
      <c r="C15" s="153" t="s">
        <v>84</v>
      </c>
      <c r="D15" s="261">
        <v>180.65984999999995</v>
      </c>
    </row>
    <row r="16" spans="1:4" ht="22.5" x14ac:dyDescent="0.2">
      <c r="A16" s="115" t="s">
        <v>12</v>
      </c>
      <c r="B16" s="152">
        <v>68.07808</v>
      </c>
      <c r="C16" s="153" t="s">
        <v>84</v>
      </c>
      <c r="D16" s="261">
        <v>136.15616</v>
      </c>
    </row>
    <row r="17" spans="1:4" ht="45.75" thickBot="1" x14ac:dyDescent="0.25">
      <c r="A17" s="116" t="s">
        <v>85</v>
      </c>
      <c r="B17" s="154">
        <v>55.418999999999997</v>
      </c>
      <c r="C17" s="155" t="s">
        <v>84</v>
      </c>
      <c r="D17" s="262">
        <v>99.114750000000001</v>
      </c>
    </row>
    <row r="18" spans="1:4" x14ac:dyDescent="0.2">
      <c r="A18" s="400" t="s">
        <v>40</v>
      </c>
      <c r="B18" s="418"/>
      <c r="C18" s="401"/>
    </row>
    <row r="19" spans="1:4" x14ac:dyDescent="0.2">
      <c r="A19" s="398" t="s">
        <v>57</v>
      </c>
      <c r="B19" s="411"/>
      <c r="C19" s="399"/>
    </row>
    <row r="20" spans="1:4" x14ac:dyDescent="0.2">
      <c r="A20" s="398" t="s">
        <v>58</v>
      </c>
      <c r="B20" s="411"/>
      <c r="C20" s="399"/>
    </row>
    <row r="21" spans="1:4" ht="13.5" thickBot="1" x14ac:dyDescent="0.25">
      <c r="A21" s="396"/>
      <c r="B21" s="412"/>
      <c r="C21" s="397"/>
    </row>
    <row r="22" spans="1:4" x14ac:dyDescent="0.2">
      <c r="A22" s="108"/>
      <c r="B22" s="108"/>
      <c r="C22" s="108"/>
    </row>
    <row r="23" spans="1:4" x14ac:dyDescent="0.2">
      <c r="A23" s="419" t="s">
        <v>71</v>
      </c>
      <c r="B23" s="420"/>
      <c r="C23" s="420"/>
      <c r="D23" s="420"/>
    </row>
    <row r="24" spans="1:4" x14ac:dyDescent="0.2">
      <c r="A24" s="419" t="s">
        <v>72</v>
      </c>
      <c r="B24" s="420"/>
      <c r="C24" s="420"/>
      <c r="D24" s="420"/>
    </row>
  </sheetData>
  <mergeCells count="8">
    <mergeCell ref="A1:D1"/>
    <mergeCell ref="A24:D24"/>
    <mergeCell ref="A23:D23"/>
    <mergeCell ref="A18:C18"/>
    <mergeCell ref="A19:C19"/>
    <mergeCell ref="A20:C20"/>
    <mergeCell ref="A21:C21"/>
    <mergeCell ref="A10:D10"/>
  </mergeCells>
  <phoneticPr fontId="2" type="noConversion"/>
  <printOptions horizontalCentered="1"/>
  <pageMargins left="0.7" right="0.7" top="0.75" bottom="0.75" header="0.3" footer="0.3"/>
  <pageSetup orientation="landscape" r:id="rId1"/>
  <headerFooter alignWithMargins="0">
    <oddHeader xml:space="preserve">&amp;C&amp;"Arial,Bold"&amp;12PLAN YEAR 2027 (January 1, 2027 - December 31, 2027) PREMIUMS
Medicare Retired Employees and Surviving Dependents      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D16"/>
  <sheetViews>
    <sheetView view="pageLayout" topLeftCell="A2" zoomScaleNormal="100" workbookViewId="0">
      <selection activeCell="G10" sqref="G10"/>
    </sheetView>
  </sheetViews>
  <sheetFormatPr defaultRowHeight="12.75" x14ac:dyDescent="0.2"/>
  <cols>
    <col min="1" max="1" width="26" customWidth="1"/>
    <col min="2" max="2" width="12.140625" style="14" bestFit="1" customWidth="1"/>
    <col min="3" max="3" width="12.140625" bestFit="1" customWidth="1"/>
    <col min="4" max="4" width="12.140625" style="14" bestFit="1" customWidth="1"/>
  </cols>
  <sheetData>
    <row r="1" spans="1:4" ht="13.5" customHeight="1" thickBot="1" x14ac:dyDescent="0.25">
      <c r="A1" s="131"/>
      <c r="B1" s="103" t="s">
        <v>43</v>
      </c>
      <c r="C1" s="103" t="s">
        <v>44</v>
      </c>
      <c r="D1" s="132" t="s">
        <v>45</v>
      </c>
    </row>
    <row r="2" spans="1:4" s="49" customFormat="1" ht="13.5" thickBot="1" x14ac:dyDescent="0.25">
      <c r="A2" s="15"/>
      <c r="B2" s="5" t="s">
        <v>4</v>
      </c>
      <c r="C2" s="58" t="s">
        <v>4</v>
      </c>
      <c r="D2" s="133" t="s">
        <v>4</v>
      </c>
    </row>
    <row r="3" spans="1:4" x14ac:dyDescent="0.2">
      <c r="A3" s="16" t="s">
        <v>15</v>
      </c>
      <c r="B3" s="156">
        <v>1413.6460000000002</v>
      </c>
      <c r="C3" s="157">
        <v>1002.456</v>
      </c>
      <c r="D3" s="158">
        <v>1314.2805000000001</v>
      </c>
    </row>
    <row r="4" spans="1:4" ht="13.5" thickBot="1" x14ac:dyDescent="0.25">
      <c r="A4" s="17" t="s">
        <v>68</v>
      </c>
      <c r="B4" s="159">
        <v>2734.134</v>
      </c>
      <c r="C4" s="160">
        <v>1860.95</v>
      </c>
      <c r="D4" s="161">
        <v>2535.1170000000002</v>
      </c>
    </row>
    <row r="5" spans="1:4" x14ac:dyDescent="0.2">
      <c r="A5" s="430"/>
      <c r="B5" s="430"/>
      <c r="C5" s="430"/>
      <c r="D5" s="430"/>
    </row>
    <row r="6" spans="1:4" ht="13.5" thickBot="1" x14ac:dyDescent="0.25">
      <c r="A6" s="3"/>
      <c r="B6" s="3"/>
      <c r="C6" s="3"/>
      <c r="D6"/>
    </row>
    <row r="7" spans="1:4" ht="13.5" customHeight="1" thickBot="1" x14ac:dyDescent="0.25">
      <c r="A7" s="131"/>
      <c r="B7" s="103" t="s">
        <v>46</v>
      </c>
      <c r="C7" s="132" t="s">
        <v>47</v>
      </c>
      <c r="D7"/>
    </row>
    <row r="8" spans="1:4" s="49" customFormat="1" ht="13.5" thickBot="1" x14ac:dyDescent="0.25">
      <c r="A8" s="15"/>
      <c r="B8" s="5" t="s">
        <v>4</v>
      </c>
      <c r="C8" s="134" t="s">
        <v>4</v>
      </c>
    </row>
    <row r="9" spans="1:4" x14ac:dyDescent="0.2">
      <c r="A9" s="16" t="s">
        <v>15</v>
      </c>
      <c r="B9" s="162">
        <v>734.80357350400027</v>
      </c>
      <c r="C9" s="163">
        <v>651.03840383961619</v>
      </c>
      <c r="D9"/>
    </row>
    <row r="10" spans="1:4" ht="13.5" thickBot="1" x14ac:dyDescent="0.25">
      <c r="A10" s="17" t="s">
        <v>68</v>
      </c>
      <c r="B10" s="164">
        <v>1785.5726836147207</v>
      </c>
      <c r="C10" s="165">
        <v>1582.0233213302674</v>
      </c>
      <c r="D10"/>
    </row>
    <row r="11" spans="1:4" ht="12" customHeight="1" x14ac:dyDescent="0.2">
      <c r="A11" s="52"/>
      <c r="B11" s="51"/>
      <c r="C11" s="53"/>
      <c r="D11" s="53"/>
    </row>
    <row r="12" spans="1:4" ht="12" customHeight="1" thickBot="1" x14ac:dyDescent="0.25">
      <c r="A12" s="52"/>
      <c r="B12" s="51"/>
      <c r="C12" s="53"/>
      <c r="D12" s="53"/>
    </row>
    <row r="13" spans="1:4" x14ac:dyDescent="0.2">
      <c r="A13" s="400" t="s">
        <v>40</v>
      </c>
      <c r="B13" s="418"/>
      <c r="C13" s="401"/>
      <c r="D13"/>
    </row>
    <row r="14" spans="1:4" x14ac:dyDescent="0.2">
      <c r="A14" s="398" t="s">
        <v>57</v>
      </c>
      <c r="B14" s="411"/>
      <c r="C14" s="399"/>
      <c r="D14"/>
    </row>
    <row r="15" spans="1:4" x14ac:dyDescent="0.2">
      <c r="A15" s="398" t="s">
        <v>58</v>
      </c>
      <c r="B15" s="411"/>
      <c r="C15" s="399"/>
      <c r="D15"/>
    </row>
    <row r="16" spans="1:4" ht="13.5" thickBot="1" x14ac:dyDescent="0.25">
      <c r="A16" s="396"/>
      <c r="B16" s="412"/>
      <c r="C16" s="397"/>
      <c r="D16"/>
    </row>
  </sheetData>
  <mergeCells count="5">
    <mergeCell ref="A13:C13"/>
    <mergeCell ref="A14:C14"/>
    <mergeCell ref="A15:C15"/>
    <mergeCell ref="A16:C16"/>
    <mergeCell ref="A5:D5"/>
  </mergeCells>
  <phoneticPr fontId="2" type="noConversion"/>
  <printOptions horizontalCentered="1"/>
  <pageMargins left="0.7" right="0.7" top="0.75" bottom="0.75" header="0.3" footer="0.3"/>
  <pageSetup orientation="landscape" horizontalDpi="1200" verticalDpi="1200" r:id="rId1"/>
  <headerFooter alignWithMargins="0">
    <oddHeader xml:space="preserve">&amp;C&amp;"Arial,Bold"&amp;12PLAN YEAR 2027 (July 1, 2026 - June 30, 2027) PREMIUMS
Retired Deputy Sheriffs of Non-State Agencies      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M13"/>
  <sheetViews>
    <sheetView view="pageLayout" topLeftCell="A2" zoomScaleNormal="100" workbookViewId="0">
      <selection activeCell="F15" sqref="F15"/>
    </sheetView>
  </sheetViews>
  <sheetFormatPr defaultRowHeight="12.75" x14ac:dyDescent="0.2"/>
  <cols>
    <col min="1" max="1" width="17.42578125" bestFit="1" customWidth="1"/>
    <col min="2" max="3" width="7.28515625" customWidth="1"/>
    <col min="4" max="4" width="9.7109375" customWidth="1"/>
    <col min="5" max="5" width="9" customWidth="1"/>
    <col min="6" max="6" width="8.7109375" customWidth="1"/>
    <col min="7" max="7" width="8.5703125" customWidth="1"/>
  </cols>
  <sheetData>
    <row r="1" spans="1:13" ht="14.25" customHeight="1" thickBot="1" x14ac:dyDescent="0.25">
      <c r="A1" s="280" t="s">
        <v>35</v>
      </c>
      <c r="B1" s="278"/>
      <c r="C1" s="278"/>
      <c r="D1" s="278"/>
      <c r="E1" s="278"/>
      <c r="F1" s="279"/>
    </row>
    <row r="2" spans="1:13" ht="13.5" thickBot="1" x14ac:dyDescent="0.25">
      <c r="B2" s="377" t="s">
        <v>46</v>
      </c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78"/>
    </row>
    <row r="3" spans="1:13" ht="51" customHeight="1" thickBot="1" x14ac:dyDescent="0.25">
      <c r="B3" s="432" t="s">
        <v>29</v>
      </c>
      <c r="C3" s="433"/>
      <c r="D3" s="434" t="s">
        <v>33</v>
      </c>
      <c r="E3" s="435"/>
      <c r="F3" s="434" t="s">
        <v>34</v>
      </c>
      <c r="G3" s="436"/>
      <c r="H3" s="432" t="s">
        <v>30</v>
      </c>
      <c r="I3" s="433"/>
      <c r="J3" s="434" t="s">
        <v>31</v>
      </c>
      <c r="K3" s="435"/>
      <c r="L3" s="434" t="s">
        <v>32</v>
      </c>
      <c r="M3" s="436"/>
    </row>
    <row r="4" spans="1:13" ht="13.5" thickBot="1" x14ac:dyDescent="0.25">
      <c r="B4" s="440">
        <v>309</v>
      </c>
      <c r="C4" s="441"/>
      <c r="D4" s="442">
        <v>779</v>
      </c>
      <c r="E4" s="441"/>
      <c r="F4" s="443">
        <v>566</v>
      </c>
      <c r="G4" s="444"/>
      <c r="H4" s="437">
        <v>153</v>
      </c>
      <c r="I4" s="438"/>
      <c r="J4" s="438">
        <v>486</v>
      </c>
      <c r="K4" s="438"/>
      <c r="L4" s="438">
        <v>333</v>
      </c>
      <c r="M4" s="439"/>
    </row>
    <row r="5" spans="1:13" ht="13.5" thickBot="1" x14ac:dyDescent="0.25"/>
    <row r="6" spans="1:13" ht="13.5" customHeight="1" thickBot="1" x14ac:dyDescent="0.25">
      <c r="A6" s="280" t="s">
        <v>77</v>
      </c>
      <c r="B6" s="278"/>
      <c r="C6" s="278"/>
      <c r="D6" s="278"/>
      <c r="E6" s="278"/>
      <c r="F6" s="279"/>
    </row>
    <row r="7" spans="1:13" ht="13.5" thickBot="1" x14ac:dyDescent="0.25">
      <c r="A7" s="431" t="s">
        <v>46</v>
      </c>
      <c r="B7" s="431"/>
      <c r="C7" s="431"/>
      <c r="D7" s="431"/>
      <c r="E7" s="431"/>
      <c r="F7" s="431"/>
      <c r="G7" s="431"/>
      <c r="H7" s="431"/>
      <c r="I7" s="431"/>
      <c r="J7" s="431"/>
      <c r="K7" s="431"/>
      <c r="L7" s="431"/>
    </row>
    <row r="8" spans="1:13" ht="55.5" customHeight="1" thickBot="1" x14ac:dyDescent="0.25">
      <c r="A8" s="135"/>
      <c r="B8" s="432" t="s">
        <v>29</v>
      </c>
      <c r="C8" s="433"/>
      <c r="D8" s="434" t="s">
        <v>33</v>
      </c>
      <c r="E8" s="435"/>
      <c r="F8" s="434" t="s">
        <v>34</v>
      </c>
      <c r="G8" s="436"/>
      <c r="H8" s="432" t="s">
        <v>30</v>
      </c>
      <c r="I8" s="433"/>
      <c r="J8" s="434" t="s">
        <v>31</v>
      </c>
      <c r="K8" s="435"/>
      <c r="L8" s="434" t="s">
        <v>32</v>
      </c>
      <c r="M8" s="436"/>
    </row>
    <row r="9" spans="1:13" ht="24" x14ac:dyDescent="0.2">
      <c r="A9" s="19" t="s">
        <v>9</v>
      </c>
      <c r="B9" s="327">
        <v>196</v>
      </c>
      <c r="C9" s="328"/>
      <c r="D9" s="328">
        <v>498</v>
      </c>
      <c r="E9" s="328"/>
      <c r="F9" s="328">
        <v>362</v>
      </c>
      <c r="G9" s="329"/>
      <c r="H9" s="355">
        <v>98</v>
      </c>
      <c r="I9" s="353"/>
      <c r="J9" s="353">
        <v>311</v>
      </c>
      <c r="K9" s="353"/>
      <c r="L9" s="353">
        <v>214</v>
      </c>
      <c r="M9" s="354"/>
    </row>
    <row r="10" spans="1:13" ht="24" x14ac:dyDescent="0.2">
      <c r="A10" s="19" t="s">
        <v>10</v>
      </c>
      <c r="B10" s="327">
        <v>392</v>
      </c>
      <c r="C10" s="328"/>
      <c r="D10" s="328">
        <v>993</v>
      </c>
      <c r="E10" s="328"/>
      <c r="F10" s="328">
        <v>721</v>
      </c>
      <c r="G10" s="329"/>
      <c r="H10" s="355">
        <v>197</v>
      </c>
      <c r="I10" s="353"/>
      <c r="J10" s="353">
        <v>620</v>
      </c>
      <c r="K10" s="353"/>
      <c r="L10" s="353">
        <v>426</v>
      </c>
      <c r="M10" s="354"/>
    </row>
    <row r="11" spans="1:13" ht="24" x14ac:dyDescent="0.2">
      <c r="A11" s="19" t="s">
        <v>11</v>
      </c>
      <c r="B11" s="327">
        <v>589</v>
      </c>
      <c r="C11" s="328"/>
      <c r="D11" s="328">
        <v>1489</v>
      </c>
      <c r="E11" s="328"/>
      <c r="F11" s="328">
        <v>1083</v>
      </c>
      <c r="G11" s="329"/>
      <c r="H11" s="355">
        <v>294</v>
      </c>
      <c r="I11" s="353"/>
      <c r="J11" s="353">
        <v>929</v>
      </c>
      <c r="K11" s="353"/>
      <c r="L11" s="353">
        <v>638</v>
      </c>
      <c r="M11" s="354"/>
    </row>
    <row r="12" spans="1:13" ht="24" x14ac:dyDescent="0.2">
      <c r="A12" s="19" t="s">
        <v>12</v>
      </c>
      <c r="B12" s="327">
        <v>705</v>
      </c>
      <c r="C12" s="328"/>
      <c r="D12" s="334">
        <v>1787</v>
      </c>
      <c r="E12" s="334"/>
      <c r="F12" s="328">
        <v>1300</v>
      </c>
      <c r="G12" s="329"/>
      <c r="H12" s="355">
        <v>354</v>
      </c>
      <c r="I12" s="353"/>
      <c r="J12" s="356">
        <v>1114</v>
      </c>
      <c r="K12" s="356"/>
      <c r="L12" s="353">
        <v>765</v>
      </c>
      <c r="M12" s="354"/>
    </row>
    <row r="13" spans="1:13" ht="72.75" thickBot="1" x14ac:dyDescent="0.25">
      <c r="A13" s="136" t="s">
        <v>13</v>
      </c>
      <c r="B13" s="330">
        <v>783</v>
      </c>
      <c r="C13" s="331"/>
      <c r="D13" s="332">
        <v>1986</v>
      </c>
      <c r="E13" s="332"/>
      <c r="F13" s="331">
        <v>1442</v>
      </c>
      <c r="G13" s="333"/>
      <c r="H13" s="349">
        <v>393</v>
      </c>
      <c r="I13" s="350"/>
      <c r="J13" s="351">
        <v>1238</v>
      </c>
      <c r="K13" s="351"/>
      <c r="L13" s="350">
        <v>849</v>
      </c>
      <c r="M13" s="352"/>
    </row>
  </sheetData>
  <mergeCells count="20">
    <mergeCell ref="B2:M2"/>
    <mergeCell ref="L3:M3"/>
    <mergeCell ref="H4:I4"/>
    <mergeCell ref="J4:K4"/>
    <mergeCell ref="L4:M4"/>
    <mergeCell ref="H3:I3"/>
    <mergeCell ref="J3:K3"/>
    <mergeCell ref="B3:C3"/>
    <mergeCell ref="D3:E3"/>
    <mergeCell ref="F3:G3"/>
    <mergeCell ref="B4:C4"/>
    <mergeCell ref="D4:E4"/>
    <mergeCell ref="F4:G4"/>
    <mergeCell ref="A7:L7"/>
    <mergeCell ref="B8:C8"/>
    <mergeCell ref="D8:E8"/>
    <mergeCell ref="F8:G8"/>
    <mergeCell ref="H8:I8"/>
    <mergeCell ref="J8:K8"/>
    <mergeCell ref="L8:M8"/>
  </mergeCells>
  <phoneticPr fontId="2" type="noConversion"/>
  <printOptions horizontalCentered="1"/>
  <pageMargins left="0.7" right="0.7" top="0.75" bottom="0.75" header="0.3" footer="0.3"/>
  <pageSetup orientation="landscape" r:id="rId1"/>
  <headerFooter alignWithMargins="0">
    <oddHeader xml:space="preserve">&amp;C&amp;"Arial,Bold"&amp;12PLAN YEAR 2027 (July 1, 2026 - June 30, 2027) PREMIUMS
Retired Employees and Surviving Dependents of Non-Participating Agencies&amp;"Arial,Regular"&amp;10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H11"/>
  <sheetViews>
    <sheetView view="pageLayout" zoomScaleNormal="100" workbookViewId="0">
      <selection activeCell="F2" sqref="F2"/>
    </sheetView>
  </sheetViews>
  <sheetFormatPr defaultRowHeight="12.75" x14ac:dyDescent="0.2"/>
  <cols>
    <col min="1" max="1" width="23.5703125" customWidth="1"/>
    <col min="2" max="4" width="12.85546875" bestFit="1" customWidth="1"/>
    <col min="5" max="6" width="11.5703125" bestFit="1" customWidth="1"/>
    <col min="7" max="8" width="10" bestFit="1" customWidth="1"/>
  </cols>
  <sheetData>
    <row r="1" spans="1:8" x14ac:dyDescent="0.2">
      <c r="A1" s="137"/>
      <c r="B1" s="138" t="s">
        <v>43</v>
      </c>
      <c r="C1" s="139" t="s">
        <v>44</v>
      </c>
      <c r="D1" s="139" t="s">
        <v>45</v>
      </c>
      <c r="E1" s="140" t="s">
        <v>102</v>
      </c>
      <c r="F1" s="140" t="s">
        <v>103</v>
      </c>
      <c r="G1" s="140" t="s">
        <v>106</v>
      </c>
      <c r="H1" s="141" t="s">
        <v>107</v>
      </c>
    </row>
    <row r="2" spans="1:8" x14ac:dyDescent="0.2">
      <c r="A2" s="309" t="s">
        <v>0</v>
      </c>
      <c r="B2" s="142">
        <v>974</v>
      </c>
      <c r="C2" s="142">
        <v>782</v>
      </c>
      <c r="D2" s="142">
        <v>896</v>
      </c>
      <c r="E2" s="142">
        <v>936</v>
      </c>
      <c r="F2" s="142">
        <v>603</v>
      </c>
      <c r="G2" s="142">
        <v>752</v>
      </c>
      <c r="H2" s="142">
        <v>505</v>
      </c>
    </row>
    <row r="3" spans="1:8" x14ac:dyDescent="0.2">
      <c r="A3" s="309" t="s">
        <v>6</v>
      </c>
      <c r="B3" s="142">
        <v>1330</v>
      </c>
      <c r="C3" s="142">
        <v>1044</v>
      </c>
      <c r="D3" s="142">
        <v>1175</v>
      </c>
      <c r="E3" s="142">
        <v>1262</v>
      </c>
      <c r="F3" s="142">
        <v>819</v>
      </c>
      <c r="G3" s="142">
        <v>1044</v>
      </c>
      <c r="H3" s="142">
        <v>671</v>
      </c>
    </row>
    <row r="4" spans="1:8" x14ac:dyDescent="0.2">
      <c r="A4" s="309" t="s">
        <v>1</v>
      </c>
      <c r="B4" s="142">
        <v>2123</v>
      </c>
      <c r="C4" s="142">
        <v>1778</v>
      </c>
      <c r="D4" s="142">
        <v>1998</v>
      </c>
      <c r="E4" s="142">
        <v>2093</v>
      </c>
      <c r="F4" s="142">
        <v>1344</v>
      </c>
      <c r="G4" s="142">
        <v>1757</v>
      </c>
      <c r="H4" s="142">
        <v>1054</v>
      </c>
    </row>
    <row r="5" spans="1:8" x14ac:dyDescent="0.2">
      <c r="A5" s="310" t="s">
        <v>2</v>
      </c>
      <c r="B5" s="142">
        <v>2019</v>
      </c>
      <c r="C5" s="142">
        <v>1704</v>
      </c>
      <c r="D5" s="142">
        <v>1905</v>
      </c>
      <c r="E5" s="142">
        <v>2000</v>
      </c>
      <c r="F5" s="142">
        <v>1286</v>
      </c>
      <c r="G5" s="142">
        <v>1691</v>
      </c>
      <c r="H5" s="142">
        <v>1004</v>
      </c>
    </row>
    <row r="6" spans="1:8" x14ac:dyDescent="0.2">
      <c r="A6" s="309" t="s">
        <v>88</v>
      </c>
      <c r="B6" s="142">
        <v>2683</v>
      </c>
      <c r="C6" s="142">
        <v>2305</v>
      </c>
      <c r="D6" s="142">
        <v>2538</v>
      </c>
      <c r="E6" s="142">
        <v>2653</v>
      </c>
      <c r="F6" s="142">
        <v>1871</v>
      </c>
      <c r="G6" s="142">
        <v>2297</v>
      </c>
      <c r="H6" s="142">
        <v>1487</v>
      </c>
    </row>
    <row r="7" spans="1:8" ht="13.5" thickBot="1" x14ac:dyDescent="0.25"/>
    <row r="8" spans="1:8" x14ac:dyDescent="0.2">
      <c r="A8" s="400" t="s">
        <v>40</v>
      </c>
      <c r="B8" s="418"/>
      <c r="C8" s="401"/>
    </row>
    <row r="9" spans="1:8" x14ac:dyDescent="0.2">
      <c r="A9" s="398" t="s">
        <v>57</v>
      </c>
      <c r="B9" s="411"/>
      <c r="C9" s="399"/>
    </row>
    <row r="10" spans="1:8" x14ac:dyDescent="0.2">
      <c r="A10" s="398" t="s">
        <v>58</v>
      </c>
      <c r="B10" s="411"/>
      <c r="C10" s="399"/>
    </row>
    <row r="11" spans="1:8" ht="13.5" thickBot="1" x14ac:dyDescent="0.25">
      <c r="A11" s="396"/>
      <c r="B11" s="412"/>
      <c r="C11" s="397"/>
    </row>
  </sheetData>
  <mergeCells count="4">
    <mergeCell ref="A8:C8"/>
    <mergeCell ref="A9:C9"/>
    <mergeCell ref="A10:C10"/>
    <mergeCell ref="A11:C11"/>
  </mergeCells>
  <pageMargins left="0.7" right="0.7" top="0.75" bottom="0.75" header="0.3" footer="0.3"/>
  <pageSetup orientation="landscape" r:id="rId1"/>
  <headerFooter>
    <oddHeader>&amp;C&amp;"Arial,Bold"&amp;12PLAN YEAR 2026 (July 1, 2026 - June 30, 2027) PREMIUMS
State Elected Officials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P65"/>
  <sheetViews>
    <sheetView topLeftCell="A33" workbookViewId="0">
      <selection activeCell="I69" sqref="I69"/>
    </sheetView>
  </sheetViews>
  <sheetFormatPr defaultRowHeight="12.75" x14ac:dyDescent="0.2"/>
  <cols>
    <col min="1" max="1" width="32" bestFit="1" customWidth="1"/>
    <col min="2" max="2" width="25.5703125" style="50" customWidth="1"/>
    <col min="3" max="3" width="10.28515625" style="83" bestFit="1" customWidth="1"/>
    <col min="5" max="5" width="19.140625" customWidth="1"/>
    <col min="6" max="8" width="13.5703125" bestFit="1" customWidth="1"/>
    <col min="9" max="11" width="11.42578125" bestFit="1" customWidth="1"/>
    <col min="12" max="12" width="11" bestFit="1" customWidth="1"/>
  </cols>
  <sheetData>
    <row r="1" spans="1:16" ht="13.5" thickBot="1" x14ac:dyDescent="0.25">
      <c r="A1" s="50" t="s">
        <v>50</v>
      </c>
      <c r="E1" s="291"/>
    </row>
    <row r="2" spans="1:16" ht="13.5" thickBot="1" x14ac:dyDescent="0.25">
      <c r="A2" s="448" t="s">
        <v>62</v>
      </c>
      <c r="B2" s="448"/>
      <c r="C2" s="448"/>
      <c r="D2" s="292"/>
      <c r="E2" s="445" t="s">
        <v>64</v>
      </c>
      <c r="F2" s="446"/>
      <c r="G2" s="446"/>
      <c r="H2" s="446"/>
      <c r="I2" s="446"/>
      <c r="J2" s="446"/>
      <c r="K2" s="446"/>
      <c r="L2" s="447"/>
    </row>
    <row r="3" spans="1:16" ht="13.5" thickBot="1" x14ac:dyDescent="0.25">
      <c r="A3" s="85" t="s">
        <v>51</v>
      </c>
      <c r="B3" s="86" t="s">
        <v>52</v>
      </c>
      <c r="C3" s="87">
        <v>59</v>
      </c>
      <c r="D3" s="292"/>
      <c r="E3" s="100" t="s">
        <v>63</v>
      </c>
      <c r="F3" s="343" t="s">
        <v>43</v>
      </c>
      <c r="G3" s="343" t="s">
        <v>44</v>
      </c>
      <c r="H3" s="343" t="s">
        <v>45</v>
      </c>
      <c r="I3" s="343" t="s">
        <v>102</v>
      </c>
      <c r="J3" s="343" t="s">
        <v>103</v>
      </c>
      <c r="K3" s="343" t="s">
        <v>106</v>
      </c>
      <c r="L3" s="101" t="s">
        <v>107</v>
      </c>
    </row>
    <row r="4" spans="1:16" x14ac:dyDescent="0.2">
      <c r="A4" s="88" t="s">
        <v>78</v>
      </c>
      <c r="B4" s="79" t="s">
        <v>0</v>
      </c>
      <c r="C4" s="301">
        <v>743.37</v>
      </c>
      <c r="D4" s="292"/>
      <c r="E4" s="275" t="s">
        <v>89</v>
      </c>
      <c r="F4" s="326">
        <v>127.98689543664061</v>
      </c>
      <c r="G4" s="326">
        <v>62.912778000000003</v>
      </c>
      <c r="H4" s="326">
        <v>81.861895436640609</v>
      </c>
      <c r="I4" s="344">
        <v>92.111895436640609</v>
      </c>
      <c r="J4" s="344">
        <v>59.545886400000008</v>
      </c>
      <c r="K4" s="344">
        <v>114</v>
      </c>
      <c r="L4" s="311">
        <v>55.000000000000007</v>
      </c>
      <c r="N4" s="367"/>
      <c r="O4" s="367"/>
      <c r="P4" s="367"/>
    </row>
    <row r="5" spans="1:16" x14ac:dyDescent="0.2">
      <c r="A5" s="90"/>
      <c r="B5" s="84" t="s">
        <v>6</v>
      </c>
      <c r="C5" s="302">
        <v>953.49</v>
      </c>
      <c r="D5" s="292"/>
      <c r="E5" s="275" t="s">
        <v>90</v>
      </c>
      <c r="F5" s="326">
        <v>152.84248626874995</v>
      </c>
      <c r="G5" s="326">
        <v>71.072475000000011</v>
      </c>
      <c r="H5" s="326">
        <v>106.71748626874998</v>
      </c>
      <c r="I5" s="344">
        <v>116.96748626874998</v>
      </c>
      <c r="J5" s="344">
        <v>67.665780000000012</v>
      </c>
      <c r="K5" s="344">
        <v>114</v>
      </c>
      <c r="L5" s="311">
        <v>62</v>
      </c>
      <c r="N5" s="367"/>
      <c r="O5" s="367"/>
      <c r="P5" s="367"/>
    </row>
    <row r="6" spans="1:16" x14ac:dyDescent="0.2">
      <c r="A6" s="92"/>
      <c r="B6" s="81" t="s">
        <v>1</v>
      </c>
      <c r="C6" s="302">
        <v>1601.3600000000001</v>
      </c>
      <c r="D6" s="292"/>
      <c r="E6" s="275" t="s">
        <v>91</v>
      </c>
      <c r="F6" s="326">
        <v>163.07714131726559</v>
      </c>
      <c r="G6" s="326">
        <v>75.152323500000008</v>
      </c>
      <c r="H6" s="326">
        <v>116.95214131726559</v>
      </c>
      <c r="I6" s="344">
        <v>127.20214131726559</v>
      </c>
      <c r="J6" s="344">
        <v>71.725726800000018</v>
      </c>
      <c r="K6" s="344">
        <v>114</v>
      </c>
      <c r="L6" s="311">
        <v>66</v>
      </c>
      <c r="N6" s="367"/>
      <c r="O6" s="367"/>
      <c r="P6" s="367"/>
    </row>
    <row r="7" spans="1:16" ht="13.5" thickBot="1" x14ac:dyDescent="0.25">
      <c r="A7" s="93"/>
      <c r="B7" s="94" t="s">
        <v>2</v>
      </c>
      <c r="C7" s="303">
        <v>1601</v>
      </c>
      <c r="D7" s="292"/>
      <c r="E7" s="275" t="s">
        <v>92</v>
      </c>
      <c r="F7" s="326">
        <v>171.84970278742185</v>
      </c>
      <c r="G7" s="326">
        <v>77.872222500000007</v>
      </c>
      <c r="H7" s="326">
        <v>125.72470278742185</v>
      </c>
      <c r="I7" s="344">
        <v>135.97470278742185</v>
      </c>
      <c r="J7" s="344">
        <v>74.432358000000008</v>
      </c>
      <c r="K7" s="344">
        <v>114</v>
      </c>
      <c r="L7" s="311">
        <v>69</v>
      </c>
      <c r="N7" s="367"/>
      <c r="O7" s="367"/>
      <c r="P7" s="367"/>
    </row>
    <row r="8" spans="1:16" x14ac:dyDescent="0.2">
      <c r="A8" s="88" t="s">
        <v>79</v>
      </c>
      <c r="B8" s="79" t="s">
        <v>0</v>
      </c>
      <c r="C8" s="301">
        <v>645.52</v>
      </c>
      <c r="D8" s="292"/>
      <c r="E8" s="275" t="s">
        <v>93</v>
      </c>
      <c r="F8" s="326">
        <v>193.78110646281246</v>
      </c>
      <c r="G8" s="326">
        <v>86.031919500000001</v>
      </c>
      <c r="H8" s="326">
        <v>147.65610646281246</v>
      </c>
      <c r="I8" s="344">
        <v>157.90610646281246</v>
      </c>
      <c r="J8" s="344">
        <v>82.552251600000005</v>
      </c>
      <c r="K8" s="344">
        <v>114</v>
      </c>
      <c r="L8" s="311">
        <v>77</v>
      </c>
      <c r="N8" s="367"/>
      <c r="O8" s="367"/>
      <c r="P8" s="367"/>
    </row>
    <row r="9" spans="1:16" x14ac:dyDescent="0.2">
      <c r="A9" s="90"/>
      <c r="B9" s="84" t="s">
        <v>6</v>
      </c>
      <c r="C9" s="302">
        <v>861.82</v>
      </c>
      <c r="D9" s="292"/>
      <c r="E9" s="275" t="s">
        <v>94</v>
      </c>
      <c r="F9" s="326">
        <v>227.40925876507805</v>
      </c>
      <c r="G9" s="326">
        <v>99.63141450000002</v>
      </c>
      <c r="H9" s="326">
        <v>181.28425876507808</v>
      </c>
      <c r="I9" s="344">
        <v>191.53425876507808</v>
      </c>
      <c r="J9" s="344">
        <v>96.085407600000025</v>
      </c>
      <c r="K9" s="344">
        <v>114</v>
      </c>
      <c r="L9" s="311">
        <v>89</v>
      </c>
      <c r="N9" s="367"/>
      <c r="O9" s="367"/>
      <c r="P9" s="367"/>
    </row>
    <row r="10" spans="1:16" x14ac:dyDescent="0.2">
      <c r="A10" s="92"/>
      <c r="B10" s="81" t="s">
        <v>1</v>
      </c>
      <c r="C10" s="302">
        <v>1410.81</v>
      </c>
      <c r="D10" s="292"/>
      <c r="E10" s="275" t="s">
        <v>95</v>
      </c>
      <c r="F10" s="326">
        <v>247.87856886210932</v>
      </c>
      <c r="G10" s="326">
        <v>109.15106099999998</v>
      </c>
      <c r="H10" s="326">
        <v>201.75356886210932</v>
      </c>
      <c r="I10" s="344">
        <v>212.00356886210932</v>
      </c>
      <c r="J10" s="344">
        <v>105.5586168</v>
      </c>
      <c r="K10" s="344">
        <v>114</v>
      </c>
      <c r="L10" s="311">
        <v>97</v>
      </c>
      <c r="N10" s="367"/>
      <c r="O10" s="367"/>
      <c r="P10" s="367"/>
    </row>
    <row r="11" spans="1:16" ht="13.5" thickBot="1" x14ac:dyDescent="0.25">
      <c r="A11" s="93"/>
      <c r="B11" s="94" t="s">
        <v>2</v>
      </c>
      <c r="C11" s="303">
        <v>1411</v>
      </c>
      <c r="D11" s="292"/>
      <c r="E11" s="275" t="s">
        <v>96</v>
      </c>
      <c r="F11" s="326">
        <v>290.27928263453117</v>
      </c>
      <c r="G11" s="326">
        <v>125.470455</v>
      </c>
      <c r="H11" s="326">
        <v>244.15428263453117</v>
      </c>
      <c r="I11" s="344">
        <v>254.40428263453117</v>
      </c>
      <c r="J11" s="344">
        <v>121.79840400000002</v>
      </c>
      <c r="K11" s="344">
        <v>114</v>
      </c>
      <c r="L11" s="311">
        <v>119.69999999999999</v>
      </c>
      <c r="N11" s="367"/>
      <c r="O11" s="367"/>
      <c r="P11" s="367"/>
    </row>
    <row r="12" spans="1:16" x14ac:dyDescent="0.2">
      <c r="A12" s="88" t="s">
        <v>80</v>
      </c>
      <c r="B12" s="79" t="s">
        <v>0</v>
      </c>
      <c r="C12" s="301">
        <v>711.44</v>
      </c>
      <c r="D12" s="292"/>
      <c r="E12" s="275" t="s">
        <v>97</v>
      </c>
      <c r="F12" s="326">
        <v>353.14930650398429</v>
      </c>
      <c r="G12" s="326">
        <v>175.78858650000001</v>
      </c>
      <c r="H12" s="326">
        <v>307.02430650398429</v>
      </c>
      <c r="I12" s="344">
        <v>317.27430650398429</v>
      </c>
      <c r="J12" s="344">
        <v>171.87108120000002</v>
      </c>
      <c r="K12" s="344">
        <v>114</v>
      </c>
      <c r="L12" s="311">
        <v>127.39999999999999</v>
      </c>
      <c r="N12" s="367"/>
      <c r="O12" s="367"/>
      <c r="P12" s="367"/>
    </row>
    <row r="13" spans="1:16" ht="13.5" thickBot="1" x14ac:dyDescent="0.25">
      <c r="A13" s="90"/>
      <c r="B13" s="84" t="s">
        <v>6</v>
      </c>
      <c r="C13" s="302">
        <v>916.41000000000008</v>
      </c>
      <c r="D13" s="292"/>
      <c r="E13" s="276" t="s">
        <v>98</v>
      </c>
      <c r="F13" s="345">
        <v>397.01211385476552</v>
      </c>
      <c r="G13" s="345">
        <v>207.06742500000001</v>
      </c>
      <c r="H13" s="345">
        <v>350.88711385476552</v>
      </c>
      <c r="I13" s="312">
        <v>361.13711385476552</v>
      </c>
      <c r="J13" s="312">
        <v>202.99734000000004</v>
      </c>
      <c r="K13" s="312">
        <v>114</v>
      </c>
      <c r="L13" s="313">
        <v>141.54999999999998</v>
      </c>
      <c r="N13" s="367"/>
      <c r="O13" s="367"/>
      <c r="P13" s="367"/>
    </row>
    <row r="14" spans="1:16" ht="13.5" thickBot="1" x14ac:dyDescent="0.25">
      <c r="A14" s="92"/>
      <c r="B14" s="81" t="s">
        <v>1</v>
      </c>
      <c r="C14" s="302">
        <v>1525.14</v>
      </c>
      <c r="D14" s="292"/>
      <c r="N14" s="367"/>
      <c r="O14" s="367"/>
      <c r="P14" s="367"/>
    </row>
    <row r="15" spans="1:16" ht="13.5" thickBot="1" x14ac:dyDescent="0.25">
      <c r="A15" s="93"/>
      <c r="B15" s="94" t="s">
        <v>2</v>
      </c>
      <c r="C15" s="303">
        <v>1525</v>
      </c>
      <c r="D15" s="292"/>
      <c r="E15" s="445" t="s">
        <v>65</v>
      </c>
      <c r="F15" s="446"/>
      <c r="G15" s="446"/>
      <c r="H15" s="446"/>
      <c r="I15" s="446"/>
      <c r="J15" s="446"/>
      <c r="K15" s="446"/>
      <c r="L15" s="447"/>
      <c r="N15" s="367"/>
      <c r="O15" s="367"/>
      <c r="P15" s="367"/>
    </row>
    <row r="16" spans="1:16" x14ac:dyDescent="0.2">
      <c r="A16" s="293" t="s">
        <v>53</v>
      </c>
      <c r="B16" s="294" t="s">
        <v>0</v>
      </c>
      <c r="C16" s="301">
        <v>741.31000000000006</v>
      </c>
      <c r="D16" s="292"/>
      <c r="E16" s="100" t="s">
        <v>63</v>
      </c>
      <c r="F16" s="343" t="s">
        <v>43</v>
      </c>
      <c r="G16" s="343" t="s">
        <v>44</v>
      </c>
      <c r="H16" s="343" t="s">
        <v>45</v>
      </c>
      <c r="I16" s="343" t="s">
        <v>102</v>
      </c>
      <c r="J16" s="343" t="s">
        <v>103</v>
      </c>
      <c r="K16" s="343" t="s">
        <v>106</v>
      </c>
      <c r="L16" s="101" t="s">
        <v>107</v>
      </c>
      <c r="N16" s="367"/>
      <c r="O16" s="367"/>
      <c r="P16" s="367"/>
    </row>
    <row r="17" spans="1:16" x14ac:dyDescent="0.2">
      <c r="A17" s="295"/>
      <c r="B17" s="296" t="s">
        <v>6</v>
      </c>
      <c r="C17" s="302">
        <v>948.34</v>
      </c>
      <c r="D17" s="292"/>
      <c r="E17" s="269" t="str">
        <f>+E4</f>
        <v>$0 - $30,400</v>
      </c>
      <c r="F17" s="335">
        <v>249.15170988467185</v>
      </c>
      <c r="G17" s="335">
        <v>98.06490187499999</v>
      </c>
      <c r="H17" s="292">
        <v>131.27670988467185</v>
      </c>
      <c r="I17" s="344">
        <v>186.62670988467184</v>
      </c>
      <c r="J17" s="344">
        <v>105.7465365</v>
      </c>
      <c r="K17" s="344">
        <v>240</v>
      </c>
      <c r="L17" s="311">
        <v>98.74909090909091</v>
      </c>
      <c r="N17" s="367"/>
      <c r="O17" s="367"/>
      <c r="P17" s="367"/>
    </row>
    <row r="18" spans="1:16" x14ac:dyDescent="0.2">
      <c r="A18" s="297"/>
      <c r="B18" s="298" t="s">
        <v>1</v>
      </c>
      <c r="C18" s="302">
        <v>1602.2925</v>
      </c>
      <c r="D18" s="292"/>
      <c r="E18" s="269" t="str">
        <f t="shared" ref="E18:E26" si="0">+E5</f>
        <v>$30,401 - $40,400</v>
      </c>
      <c r="F18" s="335">
        <v>284.69965462460937</v>
      </c>
      <c r="G18" s="335">
        <v>110.98901156249997</v>
      </c>
      <c r="H18" s="292">
        <v>166.82465462460934</v>
      </c>
      <c r="I18" s="344">
        <v>222.17465462460933</v>
      </c>
      <c r="J18" s="344">
        <v>118.60760174999997</v>
      </c>
      <c r="K18" s="344">
        <v>240</v>
      </c>
      <c r="L18" s="311">
        <v>112.49197026022306</v>
      </c>
      <c r="N18" s="367"/>
      <c r="O18" s="367"/>
      <c r="P18" s="367"/>
    </row>
    <row r="19" spans="1:16" ht="13.5" thickBot="1" x14ac:dyDescent="0.25">
      <c r="A19" s="299"/>
      <c r="B19" s="300" t="s">
        <v>2</v>
      </c>
      <c r="C19" s="303">
        <v>1602</v>
      </c>
      <c r="D19" s="292"/>
      <c r="E19" s="269" t="str">
        <f t="shared" si="0"/>
        <v>$40,401 - $46,400</v>
      </c>
      <c r="F19" s="335">
        <v>298.03013390208588</v>
      </c>
      <c r="G19" s="335">
        <v>116.73306031249999</v>
      </c>
      <c r="H19" s="292">
        <v>180.15513390208588</v>
      </c>
      <c r="I19" s="344">
        <v>235.50513390208587</v>
      </c>
      <c r="J19" s="344">
        <v>124.32363075000001</v>
      </c>
      <c r="K19" s="344">
        <v>240</v>
      </c>
      <c r="L19" s="311">
        <v>117.17691029900331</v>
      </c>
      <c r="N19" s="367"/>
      <c r="O19" s="367"/>
      <c r="P19" s="367"/>
    </row>
    <row r="20" spans="1:16" x14ac:dyDescent="0.2">
      <c r="A20" s="293" t="s">
        <v>54</v>
      </c>
      <c r="B20" s="294" t="s">
        <v>0</v>
      </c>
      <c r="C20" s="301">
        <v>469.39</v>
      </c>
      <c r="D20" s="292"/>
      <c r="E20" s="269" t="str">
        <f t="shared" si="0"/>
        <v>$46,401 - $52,400</v>
      </c>
      <c r="F20" s="335">
        <v>317.28527063621874</v>
      </c>
      <c r="G20" s="335">
        <v>122.47710906249998</v>
      </c>
      <c r="H20" s="292">
        <v>199.41027063621874</v>
      </c>
      <c r="I20" s="344">
        <v>254.76027063621873</v>
      </c>
      <c r="J20" s="344">
        <v>130.03965975</v>
      </c>
      <c r="K20" s="344">
        <v>240</v>
      </c>
      <c r="L20" s="311">
        <v>125.48059701492535</v>
      </c>
      <c r="N20" s="367"/>
      <c r="O20" s="367"/>
      <c r="P20" s="367"/>
    </row>
    <row r="21" spans="1:16" x14ac:dyDescent="0.2">
      <c r="A21" s="295"/>
      <c r="B21" s="296" t="s">
        <v>6</v>
      </c>
      <c r="C21" s="302">
        <v>630.07000000000005</v>
      </c>
      <c r="D21" s="292"/>
      <c r="E21" s="269" t="str">
        <f t="shared" si="0"/>
        <v>$52,401 - $60,400</v>
      </c>
      <c r="F21" s="335">
        <v>367.64485901779682</v>
      </c>
      <c r="G21" s="335">
        <v>154.06937718749995</v>
      </c>
      <c r="H21" s="292">
        <v>249.76985901779685</v>
      </c>
      <c r="I21" s="344">
        <v>305.11985901779684</v>
      </c>
      <c r="J21" s="344">
        <v>161.47781924999998</v>
      </c>
      <c r="K21" s="344">
        <v>240</v>
      </c>
      <c r="L21" s="311">
        <v>151.11795454545455</v>
      </c>
      <c r="N21" s="367"/>
      <c r="O21" s="367"/>
      <c r="P21" s="367"/>
    </row>
    <row r="22" spans="1:16" x14ac:dyDescent="0.2">
      <c r="A22" s="295"/>
      <c r="B22" s="298" t="s">
        <v>1</v>
      </c>
      <c r="C22" s="302">
        <v>1041.04</v>
      </c>
      <c r="D22" s="292"/>
      <c r="E22" s="269" t="str">
        <f t="shared" si="0"/>
        <v>$60,401 - $72,900</v>
      </c>
      <c r="F22" s="335">
        <v>429.85376231268742</v>
      </c>
      <c r="G22" s="335">
        <v>201.45777937499997</v>
      </c>
      <c r="H22" s="292">
        <v>311.97876231268742</v>
      </c>
      <c r="I22" s="344">
        <v>367.32876231268745</v>
      </c>
      <c r="J22" s="344">
        <v>208.63505849999999</v>
      </c>
      <c r="K22" s="344">
        <v>240</v>
      </c>
      <c r="L22" s="311">
        <v>183.43958158995818</v>
      </c>
      <c r="N22" s="367"/>
      <c r="O22" s="367"/>
      <c r="P22" s="367"/>
    </row>
    <row r="23" spans="1:16" ht="13.5" thickBot="1" x14ac:dyDescent="0.25">
      <c r="A23" s="299"/>
      <c r="B23" s="300" t="s">
        <v>2</v>
      </c>
      <c r="C23" s="303">
        <v>1041</v>
      </c>
      <c r="D23" s="292"/>
      <c r="E23" s="269" t="str">
        <f t="shared" si="0"/>
        <v>$72,901 - $85,400</v>
      </c>
      <c r="F23" s="335">
        <v>477.25102196593741</v>
      </c>
      <c r="G23" s="335">
        <v>230.17802312499992</v>
      </c>
      <c r="H23" s="292">
        <v>359.37602196593741</v>
      </c>
      <c r="I23" s="344">
        <v>414.72602196593743</v>
      </c>
      <c r="J23" s="344">
        <v>237.21520349999994</v>
      </c>
      <c r="K23" s="344">
        <v>240</v>
      </c>
      <c r="L23" s="368">
        <v>209.45686653771759</v>
      </c>
      <c r="N23" s="367"/>
      <c r="O23" s="367"/>
      <c r="P23" s="367"/>
    </row>
    <row r="24" spans="1:16" x14ac:dyDescent="0.2">
      <c r="A24" s="293" t="s">
        <v>55</v>
      </c>
      <c r="B24" s="294" t="s">
        <v>0</v>
      </c>
      <c r="C24" s="301">
        <v>578.57000000000005</v>
      </c>
      <c r="D24" s="292"/>
      <c r="E24" s="269" t="str">
        <f t="shared" si="0"/>
        <v>$85,401 - $110,400</v>
      </c>
      <c r="F24" s="335">
        <v>570.5643769082734</v>
      </c>
      <c r="G24" s="335">
        <v>290.49053499999997</v>
      </c>
      <c r="H24" s="292">
        <v>452.6893769082734</v>
      </c>
      <c r="I24" s="344">
        <v>508.03937690827337</v>
      </c>
      <c r="J24" s="344">
        <v>297.23350799999997</v>
      </c>
      <c r="K24" s="344">
        <v>240</v>
      </c>
      <c r="L24" s="311">
        <v>250.11309178743957</v>
      </c>
      <c r="N24" s="367"/>
      <c r="O24" s="367"/>
      <c r="P24" s="367"/>
    </row>
    <row r="25" spans="1:16" x14ac:dyDescent="0.2">
      <c r="A25" s="295"/>
      <c r="B25" s="296" t="s">
        <v>6</v>
      </c>
      <c r="C25" s="302">
        <v>745.43000000000006</v>
      </c>
      <c r="D25" s="292"/>
      <c r="E25" s="269" t="str">
        <f t="shared" si="0"/>
        <v>$110,401 - $135,400</v>
      </c>
      <c r="F25" s="335">
        <v>663.87773185060928</v>
      </c>
      <c r="G25" s="335">
        <v>368.03519312499986</v>
      </c>
      <c r="H25" s="292">
        <v>546.00273185060928</v>
      </c>
      <c r="I25" s="344">
        <v>601.35273185060919</v>
      </c>
      <c r="J25" s="344">
        <v>374.39989949999995</v>
      </c>
      <c r="K25" s="344">
        <v>240</v>
      </c>
      <c r="L25" s="311">
        <v>303.43590551181097</v>
      </c>
      <c r="N25" s="367"/>
      <c r="O25" s="367"/>
      <c r="P25" s="367"/>
    </row>
    <row r="26" spans="1:16" ht="13.5" thickBot="1" x14ac:dyDescent="0.25">
      <c r="A26" s="295"/>
      <c r="B26" s="298" t="s">
        <v>1</v>
      </c>
      <c r="C26" s="302">
        <v>1275.8800000000001</v>
      </c>
      <c r="D26" s="292"/>
      <c r="E26" s="277" t="str">
        <f t="shared" si="0"/>
        <v>$135,401 - +</v>
      </c>
      <c r="F26" s="346">
        <v>748.30410060796089</v>
      </c>
      <c r="G26" s="346">
        <v>425.47568062499994</v>
      </c>
      <c r="H26" s="347">
        <v>630.42910060796089</v>
      </c>
      <c r="I26" s="312">
        <v>685.77910060796091</v>
      </c>
      <c r="J26" s="312">
        <v>431.56018949999998</v>
      </c>
      <c r="K26" s="312">
        <v>240</v>
      </c>
      <c r="L26" s="313">
        <v>346.84</v>
      </c>
      <c r="N26" s="367"/>
      <c r="O26" s="367"/>
      <c r="P26" s="367"/>
    </row>
    <row r="27" spans="1:16" ht="13.5" thickBot="1" x14ac:dyDescent="0.25">
      <c r="A27" s="299"/>
      <c r="B27" s="300" t="s">
        <v>2</v>
      </c>
      <c r="C27" s="303">
        <v>1276</v>
      </c>
      <c r="D27" s="292"/>
      <c r="N27" s="367"/>
      <c r="O27" s="367"/>
      <c r="P27" s="367"/>
    </row>
    <row r="28" spans="1:16" x14ac:dyDescent="0.2">
      <c r="A28" s="293" t="s">
        <v>56</v>
      </c>
      <c r="B28" s="294" t="s">
        <v>0</v>
      </c>
      <c r="C28" s="301">
        <v>377.25999999999993</v>
      </c>
      <c r="D28" s="292"/>
      <c r="E28" s="445" t="s">
        <v>66</v>
      </c>
      <c r="F28" s="446"/>
      <c r="G28" s="446"/>
      <c r="H28" s="446"/>
      <c r="I28" s="446"/>
      <c r="J28" s="446"/>
      <c r="K28" s="446"/>
      <c r="L28" s="447"/>
      <c r="N28" s="367"/>
      <c r="O28" s="367"/>
      <c r="P28" s="367"/>
    </row>
    <row r="29" spans="1:16" x14ac:dyDescent="0.2">
      <c r="A29" s="295"/>
      <c r="B29" s="296" t="s">
        <v>6</v>
      </c>
      <c r="C29" s="302">
        <v>486.81999999999994</v>
      </c>
      <c r="D29" s="292"/>
      <c r="E29" s="100" t="s">
        <v>63</v>
      </c>
      <c r="F29" s="343" t="s">
        <v>43</v>
      </c>
      <c r="G29" s="343" t="s">
        <v>44</v>
      </c>
      <c r="H29" s="343" t="s">
        <v>45</v>
      </c>
      <c r="I29" s="343" t="s">
        <v>102</v>
      </c>
      <c r="J29" s="343" t="s">
        <v>103</v>
      </c>
      <c r="K29" s="343" t="s">
        <v>106</v>
      </c>
      <c r="L29" s="101" t="s">
        <v>107</v>
      </c>
      <c r="N29" s="367"/>
      <c r="O29" s="367"/>
      <c r="P29" s="367"/>
    </row>
    <row r="30" spans="1:16" x14ac:dyDescent="0.2">
      <c r="A30" s="295"/>
      <c r="B30" s="298" t="s">
        <v>1</v>
      </c>
      <c r="C30" s="302">
        <v>768.63999999999987</v>
      </c>
      <c r="D30" s="292"/>
      <c r="E30" s="269" t="str">
        <f>+E17</f>
        <v>$0 - $30,400</v>
      </c>
      <c r="F30" s="326">
        <v>306.66475646086246</v>
      </c>
      <c r="G30" s="326">
        <v>227.878851903125</v>
      </c>
      <c r="H30" s="326">
        <v>257.46475646086247</v>
      </c>
      <c r="I30" s="344">
        <v>274.46660774340745</v>
      </c>
      <c r="J30" s="344">
        <v>164.54724774750002</v>
      </c>
      <c r="K30" s="344">
        <v>422</v>
      </c>
      <c r="L30" s="311">
        <v>152</v>
      </c>
      <c r="N30" s="367"/>
      <c r="O30" s="367"/>
      <c r="P30" s="367"/>
    </row>
    <row r="31" spans="1:16" ht="13.5" thickBot="1" x14ac:dyDescent="0.25">
      <c r="A31" s="299"/>
      <c r="B31" s="300" t="s">
        <v>2</v>
      </c>
      <c r="C31" s="303">
        <v>769</v>
      </c>
      <c r="D31" s="292"/>
      <c r="E31" s="269" t="str">
        <f t="shared" ref="E31:E39" si="1">+E18</f>
        <v>$30,401 - $40,400</v>
      </c>
      <c r="F31" s="326">
        <v>379.44575682469991</v>
      </c>
      <c r="G31" s="326">
        <v>265.71405530468746</v>
      </c>
      <c r="H31" s="326">
        <v>330.24575682469992</v>
      </c>
      <c r="I31" s="344">
        <v>347.95766664737994</v>
      </c>
      <c r="J31" s="344">
        <v>202.19788918125002</v>
      </c>
      <c r="K31" s="344">
        <v>422</v>
      </c>
      <c r="L31" s="311">
        <v>187</v>
      </c>
      <c r="N31" s="367"/>
      <c r="O31" s="367"/>
      <c r="P31" s="367"/>
    </row>
    <row r="32" spans="1:16" x14ac:dyDescent="0.2">
      <c r="A32" s="88" t="s">
        <v>59</v>
      </c>
      <c r="B32" s="79" t="s">
        <v>43</v>
      </c>
      <c r="C32" s="89">
        <v>1097</v>
      </c>
      <c r="D32" s="292"/>
      <c r="E32" s="269" t="str">
        <f t="shared" si="1"/>
        <v>$40,401 - $46,400</v>
      </c>
      <c r="F32" s="326">
        <v>419.54957335171241</v>
      </c>
      <c r="G32" s="326">
        <v>285.33230892031258</v>
      </c>
      <c r="H32" s="326">
        <v>370.34957335171237</v>
      </c>
      <c r="I32" s="344">
        <v>388.45273992099737</v>
      </c>
      <c r="J32" s="344">
        <v>221.72044399875006</v>
      </c>
      <c r="K32" s="344">
        <v>422</v>
      </c>
      <c r="L32" s="311">
        <v>204.99999999999997</v>
      </c>
      <c r="N32" s="367"/>
      <c r="O32" s="367"/>
      <c r="P32" s="367"/>
    </row>
    <row r="33" spans="1:16" x14ac:dyDescent="0.2">
      <c r="A33" s="90"/>
      <c r="B33" s="81" t="s">
        <v>44</v>
      </c>
      <c r="C33" s="91">
        <v>678</v>
      </c>
      <c r="D33" s="292"/>
      <c r="E33" s="269" t="str">
        <f t="shared" si="1"/>
        <v>$46,401 - $52,400</v>
      </c>
      <c r="F33" s="326">
        <v>462.62404295479996</v>
      </c>
      <c r="G33" s="326">
        <v>307.75317019531252</v>
      </c>
      <c r="H33" s="326">
        <v>413.42404295479992</v>
      </c>
      <c r="I33" s="344">
        <v>431.94744825191992</v>
      </c>
      <c r="J33" s="344">
        <v>244.03193521875002</v>
      </c>
      <c r="K33" s="344">
        <v>422</v>
      </c>
      <c r="L33" s="311">
        <v>225.99999999999997</v>
      </c>
      <c r="N33" s="367"/>
      <c r="O33" s="367"/>
      <c r="P33" s="367"/>
    </row>
    <row r="34" spans="1:16" x14ac:dyDescent="0.2">
      <c r="A34" s="90"/>
      <c r="B34" s="81" t="s">
        <v>45</v>
      </c>
      <c r="C34" s="91">
        <v>738</v>
      </c>
      <c r="D34" s="292"/>
      <c r="E34" s="269" t="str">
        <f t="shared" si="1"/>
        <v>$52,401 - $60,400</v>
      </c>
      <c r="F34" s="326">
        <v>536.89036985667508</v>
      </c>
      <c r="G34" s="326">
        <v>352.59489274531251</v>
      </c>
      <c r="H34" s="326">
        <v>487.69036985667498</v>
      </c>
      <c r="I34" s="344">
        <v>506.93832468454497</v>
      </c>
      <c r="J34" s="344">
        <v>288.65491765875004</v>
      </c>
      <c r="K34" s="344">
        <v>422</v>
      </c>
      <c r="L34" s="311">
        <v>267</v>
      </c>
      <c r="N34" s="367"/>
      <c r="O34" s="367"/>
      <c r="P34" s="367"/>
    </row>
    <row r="35" spans="1:16" x14ac:dyDescent="0.2">
      <c r="A35" s="90"/>
      <c r="B35" s="81" t="s">
        <v>46</v>
      </c>
      <c r="C35" s="91">
        <v>831</v>
      </c>
      <c r="D35" s="292"/>
      <c r="E35" s="269" t="str">
        <f t="shared" si="1"/>
        <v>$60,401 - $72,900</v>
      </c>
      <c r="F35" s="326">
        <v>636.40724790518755</v>
      </c>
      <c r="G35" s="326">
        <v>414.25226125156252</v>
      </c>
      <c r="H35" s="326">
        <v>587.2072479051875</v>
      </c>
      <c r="I35" s="344">
        <v>607.42609910426256</v>
      </c>
      <c r="J35" s="344">
        <v>350.01151851375005</v>
      </c>
      <c r="K35" s="344">
        <v>422</v>
      </c>
      <c r="L35" s="311">
        <v>324</v>
      </c>
      <c r="N35" s="367"/>
      <c r="O35" s="367"/>
      <c r="P35" s="367"/>
    </row>
    <row r="36" spans="1:16" x14ac:dyDescent="0.2">
      <c r="A36" s="90"/>
      <c r="B36" s="81" t="s">
        <v>47</v>
      </c>
      <c r="C36" s="91">
        <v>718</v>
      </c>
      <c r="D36" s="292"/>
      <c r="E36" s="269" t="str">
        <f t="shared" si="1"/>
        <v>$72,901 - $85,400</v>
      </c>
      <c r="F36" s="326">
        <v>685.42302366042475</v>
      </c>
      <c r="G36" s="326">
        <v>447.8835531640625</v>
      </c>
      <c r="H36" s="326">
        <v>636.22302366042481</v>
      </c>
      <c r="I36" s="344">
        <v>656.92007754979477</v>
      </c>
      <c r="J36" s="344">
        <v>383.47875534375004</v>
      </c>
      <c r="K36" s="344">
        <v>422</v>
      </c>
      <c r="L36" s="311">
        <v>355</v>
      </c>
      <c r="N36" s="367"/>
      <c r="O36" s="367"/>
      <c r="P36" s="367"/>
    </row>
    <row r="37" spans="1:16" x14ac:dyDescent="0.2">
      <c r="A37" s="90"/>
      <c r="B37" s="81" t="s">
        <v>48</v>
      </c>
      <c r="C37" s="91">
        <v>519</v>
      </c>
      <c r="D37" s="292"/>
      <c r="E37" s="269" t="str">
        <f t="shared" si="1"/>
        <v>$85,401 - $110,400</v>
      </c>
      <c r="F37" s="326">
        <v>811.6757793936124</v>
      </c>
      <c r="G37" s="326">
        <v>543.17221358281245</v>
      </c>
      <c r="H37" s="326">
        <v>762.47577939361247</v>
      </c>
      <c r="I37" s="344">
        <v>784.40456748525742</v>
      </c>
      <c r="J37" s="344">
        <v>478.30259302875004</v>
      </c>
      <c r="K37" s="344">
        <v>422</v>
      </c>
      <c r="L37" s="311">
        <v>443</v>
      </c>
      <c r="N37" s="367"/>
      <c r="O37" s="367"/>
      <c r="P37" s="367"/>
    </row>
    <row r="38" spans="1:16" ht="13.5" thickBot="1" x14ac:dyDescent="0.25">
      <c r="A38" s="98"/>
      <c r="B38" s="94" t="s">
        <v>49</v>
      </c>
      <c r="C38" s="95">
        <v>471</v>
      </c>
      <c r="D38" s="292"/>
      <c r="E38" s="269" t="str">
        <f t="shared" si="1"/>
        <v>$110,401 - $135,400</v>
      </c>
      <c r="F38" s="326">
        <v>985.45898434399987</v>
      </c>
      <c r="G38" s="326">
        <v>666.48695059531246</v>
      </c>
      <c r="H38" s="326">
        <v>936.25898434399983</v>
      </c>
      <c r="I38" s="344">
        <v>959.88321833759994</v>
      </c>
      <c r="J38" s="344">
        <v>601.01579473875006</v>
      </c>
      <c r="K38" s="344">
        <v>422</v>
      </c>
      <c r="L38" s="311">
        <v>556</v>
      </c>
      <c r="N38" s="367"/>
      <c r="O38" s="367"/>
      <c r="P38" s="367"/>
    </row>
    <row r="39" spans="1:16" ht="13.5" thickBot="1" x14ac:dyDescent="0.25">
      <c r="A39" s="88" t="s">
        <v>60</v>
      </c>
      <c r="B39" s="79" t="s">
        <v>43</v>
      </c>
      <c r="C39" s="89">
        <v>1551</v>
      </c>
      <c r="D39" s="292"/>
      <c r="E39" s="277" t="str">
        <f t="shared" si="1"/>
        <v>$135,401 - +</v>
      </c>
      <c r="F39" s="345">
        <v>1133.9916381477499</v>
      </c>
      <c r="G39" s="345">
        <v>761.77561101406252</v>
      </c>
      <c r="H39" s="345">
        <v>1084.7916381477498</v>
      </c>
      <c r="I39" s="312">
        <v>1109.8649712028498</v>
      </c>
      <c r="J39" s="312">
        <v>695.83963242375012</v>
      </c>
      <c r="K39" s="312">
        <v>422</v>
      </c>
      <c r="L39" s="313">
        <v>644</v>
      </c>
      <c r="N39" s="367"/>
      <c r="O39" s="367"/>
      <c r="P39" s="367"/>
    </row>
    <row r="40" spans="1:16" ht="13.5" thickBot="1" x14ac:dyDescent="0.25">
      <c r="A40" s="90"/>
      <c r="B40" s="81" t="s">
        <v>44</v>
      </c>
      <c r="C40" s="91">
        <v>1007</v>
      </c>
      <c r="D40" s="292"/>
      <c r="E40" s="348"/>
      <c r="N40" s="367"/>
      <c r="O40" s="367"/>
      <c r="P40" s="367"/>
    </row>
    <row r="41" spans="1:16" x14ac:dyDescent="0.2">
      <c r="A41" s="90"/>
      <c r="B41" s="81" t="s">
        <v>45</v>
      </c>
      <c r="C41" s="91">
        <v>1129</v>
      </c>
      <c r="D41" s="292"/>
      <c r="E41" s="445" t="s">
        <v>67</v>
      </c>
      <c r="F41" s="446"/>
      <c r="G41" s="446"/>
      <c r="H41" s="446"/>
      <c r="I41" s="446"/>
      <c r="J41" s="446"/>
      <c r="K41" s="446"/>
      <c r="L41" s="447"/>
      <c r="N41" s="367"/>
      <c r="O41" s="367"/>
      <c r="P41" s="367"/>
    </row>
    <row r="42" spans="1:16" x14ac:dyDescent="0.2">
      <c r="A42" s="90"/>
      <c r="B42" s="81" t="s">
        <v>46</v>
      </c>
      <c r="C42" s="91">
        <v>1480</v>
      </c>
      <c r="D42" s="292"/>
      <c r="E42" s="100" t="s">
        <v>63</v>
      </c>
      <c r="F42" s="343" t="s">
        <v>43</v>
      </c>
      <c r="G42" s="343" t="s">
        <v>44</v>
      </c>
      <c r="H42" s="343" t="s">
        <v>45</v>
      </c>
      <c r="I42" s="343" t="s">
        <v>102</v>
      </c>
      <c r="J42" s="343" t="s">
        <v>103</v>
      </c>
      <c r="K42" s="343" t="s">
        <v>106</v>
      </c>
      <c r="L42" s="101" t="s">
        <v>107</v>
      </c>
      <c r="N42" s="367"/>
      <c r="O42" s="367"/>
      <c r="P42" s="367"/>
    </row>
    <row r="43" spans="1:16" x14ac:dyDescent="0.2">
      <c r="A43" s="90"/>
      <c r="B43" s="81" t="s">
        <v>47</v>
      </c>
      <c r="C43" s="91">
        <v>1293</v>
      </c>
      <c r="D43" s="292"/>
      <c r="E43" s="269" t="str">
        <f>+E30</f>
        <v>$0 - $30,400</v>
      </c>
      <c r="F43" s="335">
        <v>241.43494135458434</v>
      </c>
      <c r="G43" s="335">
        <v>175.69364850156251</v>
      </c>
      <c r="H43" s="292">
        <v>203.50994135458433</v>
      </c>
      <c r="I43" s="344">
        <v>219.98540419706808</v>
      </c>
      <c r="J43" s="344">
        <v>126.89660631375</v>
      </c>
      <c r="K43" s="344">
        <v>356</v>
      </c>
      <c r="L43" s="311">
        <v>120</v>
      </c>
      <c r="N43" s="367"/>
      <c r="O43" s="367"/>
      <c r="P43" s="367"/>
    </row>
    <row r="44" spans="1:16" x14ac:dyDescent="0.2">
      <c r="A44" s="90"/>
      <c r="B44" s="81" t="s">
        <v>48</v>
      </c>
      <c r="C44" s="91">
        <v>790</v>
      </c>
      <c r="D44" s="292"/>
      <c r="E44" s="269" t="str">
        <f t="shared" ref="E44:E52" si="2">+E31</f>
        <v>$30,401 - $40,400</v>
      </c>
      <c r="F44" s="335">
        <v>296.27043679757497</v>
      </c>
      <c r="G44" s="335">
        <v>199.51581360624999</v>
      </c>
      <c r="H44" s="292">
        <v>258.34543679757496</v>
      </c>
      <c r="I44" s="344">
        <v>275.35588008340494</v>
      </c>
      <c r="J44" s="344">
        <v>150.60256573500001</v>
      </c>
      <c r="K44" s="344">
        <v>356</v>
      </c>
      <c r="L44" s="311">
        <v>146.68029739776952</v>
      </c>
      <c r="N44" s="367"/>
      <c r="O44" s="367"/>
      <c r="P44" s="367"/>
    </row>
    <row r="45" spans="1:16" ht="13.5" thickBot="1" x14ac:dyDescent="0.25">
      <c r="A45" s="98"/>
      <c r="B45" s="94" t="s">
        <v>49</v>
      </c>
      <c r="C45" s="95">
        <v>754</v>
      </c>
      <c r="D45" s="292"/>
      <c r="E45" s="269" t="str">
        <f t="shared" si="2"/>
        <v>$40,401 - $46,400</v>
      </c>
      <c r="F45" s="335">
        <v>330.35736639727185</v>
      </c>
      <c r="G45" s="335">
        <v>220.53537105156249</v>
      </c>
      <c r="H45" s="292">
        <v>292.43236639727184</v>
      </c>
      <c r="I45" s="344">
        <v>309.7753650938306</v>
      </c>
      <c r="J45" s="344">
        <v>171.51958875375001</v>
      </c>
      <c r="K45" s="344">
        <v>356</v>
      </c>
      <c r="L45" s="311">
        <v>161.41196013289036</v>
      </c>
      <c r="N45" s="367"/>
      <c r="O45" s="367"/>
      <c r="P45" s="367"/>
    </row>
    <row r="46" spans="1:16" x14ac:dyDescent="0.2">
      <c r="A46" s="88" t="s">
        <v>61</v>
      </c>
      <c r="B46" s="79" t="s">
        <v>43</v>
      </c>
      <c r="C46" s="89">
        <v>2595</v>
      </c>
      <c r="D46" s="292"/>
      <c r="E46" s="269" t="str">
        <f t="shared" si="2"/>
        <v>$46,401 - $52,400</v>
      </c>
      <c r="F46" s="335">
        <v>358.5161343274562</v>
      </c>
      <c r="G46" s="335">
        <v>234.54840934843747</v>
      </c>
      <c r="H46" s="292">
        <v>320.59113432745619</v>
      </c>
      <c r="I46" s="344">
        <v>338.20885271113872</v>
      </c>
      <c r="J46" s="344">
        <v>185.46427076625</v>
      </c>
      <c r="K46" s="344">
        <v>356</v>
      </c>
      <c r="L46" s="311">
        <v>176.75223880597011</v>
      </c>
      <c r="N46" s="367"/>
      <c r="O46" s="367"/>
      <c r="P46" s="367"/>
    </row>
    <row r="47" spans="1:16" x14ac:dyDescent="0.2">
      <c r="A47" s="90"/>
      <c r="B47" s="81" t="s">
        <v>44</v>
      </c>
      <c r="C47" s="91">
        <v>1701</v>
      </c>
      <c r="D47" s="292"/>
      <c r="E47" s="269" t="str">
        <f t="shared" si="2"/>
        <v>$52,401 - $60,400</v>
      </c>
      <c r="F47" s="335">
        <v>420.76183185733743</v>
      </c>
      <c r="G47" s="335">
        <v>265.37709360156248</v>
      </c>
      <c r="H47" s="292">
        <v>382.83683185733742</v>
      </c>
      <c r="I47" s="344">
        <v>401.06182533887244</v>
      </c>
      <c r="J47" s="344">
        <v>216.14257119375003</v>
      </c>
      <c r="K47" s="344">
        <v>356</v>
      </c>
      <c r="L47" s="311">
        <v>209.68939393939394</v>
      </c>
      <c r="N47" s="367"/>
      <c r="O47" s="367"/>
      <c r="P47" s="367"/>
    </row>
    <row r="48" spans="1:16" x14ac:dyDescent="0.2">
      <c r="A48" s="92"/>
      <c r="B48" s="81" t="s">
        <v>45</v>
      </c>
      <c r="C48" s="91">
        <v>1852</v>
      </c>
      <c r="D48" s="292"/>
      <c r="E48" s="269" t="str">
        <f t="shared" si="2"/>
        <v>$60,401 - $72,900</v>
      </c>
      <c r="F48" s="335">
        <v>500.79201439575621</v>
      </c>
      <c r="G48" s="335">
        <v>313.02142381093751</v>
      </c>
      <c r="H48" s="292">
        <v>462.8670143957562</v>
      </c>
      <c r="I48" s="344">
        <v>481.87279014595867</v>
      </c>
      <c r="J48" s="344">
        <v>263.55449003625006</v>
      </c>
      <c r="K48" s="344">
        <v>356</v>
      </c>
      <c r="L48" s="311">
        <v>255.53974895397488</v>
      </c>
      <c r="N48" s="367"/>
      <c r="O48" s="367"/>
      <c r="P48" s="367"/>
    </row>
    <row r="49" spans="1:16" x14ac:dyDescent="0.2">
      <c r="A49" s="92"/>
      <c r="B49" s="81" t="s">
        <v>46</v>
      </c>
      <c r="C49" s="91">
        <v>1840</v>
      </c>
      <c r="D49" s="292"/>
      <c r="E49" s="269" t="str">
        <f t="shared" si="2"/>
        <v>$72,901 - $85,400</v>
      </c>
      <c r="F49" s="335">
        <v>560.07363109088124</v>
      </c>
      <c r="G49" s="335">
        <v>355.06053870156251</v>
      </c>
      <c r="H49" s="292">
        <v>522.14863109088128</v>
      </c>
      <c r="I49" s="344">
        <v>541.73276407713377</v>
      </c>
      <c r="J49" s="344">
        <v>305.38853607375006</v>
      </c>
      <c r="K49" s="344">
        <v>356</v>
      </c>
      <c r="L49" s="311">
        <v>291.82785299806574</v>
      </c>
      <c r="N49" s="367"/>
      <c r="O49" s="367"/>
      <c r="P49" s="367"/>
    </row>
    <row r="50" spans="1:16" x14ac:dyDescent="0.2">
      <c r="A50" s="92"/>
      <c r="B50" s="81" t="s">
        <v>47</v>
      </c>
      <c r="C50" s="91">
        <v>1604</v>
      </c>
      <c r="D50" s="292"/>
      <c r="E50" s="269" t="str">
        <f t="shared" si="2"/>
        <v>$85,401 - $110,400</v>
      </c>
      <c r="F50" s="335">
        <v>699.38543032442487</v>
      </c>
      <c r="G50" s="335">
        <v>461.5596297578125</v>
      </c>
      <c r="H50" s="292">
        <v>661.46043032442492</v>
      </c>
      <c r="I50" s="344">
        <v>682.40370281539492</v>
      </c>
      <c r="J50" s="344">
        <v>411.36811936875006</v>
      </c>
      <c r="K50" s="344">
        <v>356</v>
      </c>
      <c r="L50" s="311">
        <v>384.50402576489529</v>
      </c>
      <c r="N50" s="367"/>
      <c r="O50" s="367"/>
      <c r="P50" s="367"/>
    </row>
    <row r="51" spans="1:16" x14ac:dyDescent="0.2">
      <c r="A51" s="92"/>
      <c r="B51" s="81" t="s">
        <v>48</v>
      </c>
      <c r="C51" s="91">
        <v>1139</v>
      </c>
      <c r="D51" s="292"/>
      <c r="E51" s="269" t="str">
        <f t="shared" si="2"/>
        <v>$110,401 - $135,400</v>
      </c>
      <c r="F51" s="335">
        <v>874.26619957504352</v>
      </c>
      <c r="G51" s="335">
        <v>584.87436677031246</v>
      </c>
      <c r="H51" s="292">
        <v>836.34119957504356</v>
      </c>
      <c r="I51" s="344">
        <v>858.99062591236111</v>
      </c>
      <c r="J51" s="344">
        <v>534.08132107875008</v>
      </c>
      <c r="K51" s="344">
        <v>356</v>
      </c>
      <c r="L51" s="311">
        <v>496.89763779527556</v>
      </c>
      <c r="N51" s="367"/>
      <c r="O51" s="367"/>
      <c r="P51" s="367"/>
    </row>
    <row r="52" spans="1:16" ht="13.5" thickBot="1" x14ac:dyDescent="0.25">
      <c r="A52" s="93"/>
      <c r="B52" s="94" t="s">
        <v>49</v>
      </c>
      <c r="C52" s="95">
        <v>1026</v>
      </c>
      <c r="D52" s="292"/>
      <c r="E52" s="277" t="str">
        <f t="shared" si="2"/>
        <v>$135,401 - +</v>
      </c>
      <c r="F52" s="346">
        <v>1004.6857563043187</v>
      </c>
      <c r="G52" s="346">
        <v>680.16302718906252</v>
      </c>
      <c r="H52" s="347">
        <v>966.76075630431876</v>
      </c>
      <c r="I52" s="312">
        <v>990.68256856094627</v>
      </c>
      <c r="J52" s="312">
        <v>628.90515876375014</v>
      </c>
      <c r="K52" s="312">
        <v>356</v>
      </c>
      <c r="L52" s="313">
        <v>576.09523809523807</v>
      </c>
      <c r="N52" s="367"/>
      <c r="O52" s="367"/>
      <c r="P52" s="367"/>
    </row>
    <row r="53" spans="1:16" ht="13.5" thickBot="1" x14ac:dyDescent="0.25">
      <c r="N53" s="367"/>
      <c r="O53" s="367"/>
      <c r="P53" s="367"/>
    </row>
    <row r="54" spans="1:16" x14ac:dyDescent="0.2">
      <c r="E54" s="445" t="s">
        <v>99</v>
      </c>
      <c r="F54" s="446"/>
      <c r="G54" s="446"/>
      <c r="H54" s="446"/>
      <c r="I54" s="446"/>
      <c r="J54" s="446"/>
      <c r="K54" s="446"/>
      <c r="L54" s="447"/>
      <c r="N54" s="367"/>
      <c r="O54" s="367"/>
      <c r="P54" s="367"/>
    </row>
    <row r="55" spans="1:16" x14ac:dyDescent="0.2">
      <c r="E55" s="100" t="s">
        <v>63</v>
      </c>
      <c r="F55" s="343" t="s">
        <v>43</v>
      </c>
      <c r="G55" s="343" t="s">
        <v>44</v>
      </c>
      <c r="H55" s="343" t="s">
        <v>45</v>
      </c>
      <c r="I55" s="343" t="s">
        <v>102</v>
      </c>
      <c r="J55" s="343" t="s">
        <v>103</v>
      </c>
      <c r="K55" s="343" t="s">
        <v>106</v>
      </c>
      <c r="L55" s="101" t="s">
        <v>107</v>
      </c>
      <c r="N55" s="367"/>
      <c r="O55" s="367"/>
      <c r="P55" s="367"/>
    </row>
    <row r="56" spans="1:16" x14ac:dyDescent="0.2">
      <c r="A56" s="291"/>
      <c r="C56"/>
      <c r="E56" s="269" t="str">
        <f>+E43</f>
        <v>$0 - $30,400</v>
      </c>
      <c r="F56" s="326">
        <v>866.66475646086246</v>
      </c>
      <c r="G56" s="326">
        <v>754.878851903125</v>
      </c>
      <c r="H56" s="326">
        <v>797.46475646086242</v>
      </c>
      <c r="I56" s="344">
        <v>834.46660774340739</v>
      </c>
      <c r="J56" s="344">
        <v>691.54724774750002</v>
      </c>
      <c r="K56" s="344">
        <v>962</v>
      </c>
      <c r="L56" s="311">
        <v>585</v>
      </c>
      <c r="N56" s="367"/>
      <c r="O56" s="367"/>
      <c r="P56" s="367"/>
    </row>
    <row r="57" spans="1:16" x14ac:dyDescent="0.2">
      <c r="E57" s="269" t="str">
        <f t="shared" ref="E57:E65" si="3">+E44</f>
        <v>$30,401 - $40,400</v>
      </c>
      <c r="F57" s="326">
        <v>939.44575682469986</v>
      </c>
      <c r="G57" s="326">
        <v>792.71405530468746</v>
      </c>
      <c r="H57" s="326">
        <v>870.24575682469992</v>
      </c>
      <c r="I57" s="344">
        <v>907.95766664737994</v>
      </c>
      <c r="J57" s="344">
        <v>729.19788918125005</v>
      </c>
      <c r="K57" s="344">
        <v>962</v>
      </c>
      <c r="L57" s="311">
        <v>620</v>
      </c>
      <c r="N57" s="367"/>
      <c r="O57" s="367"/>
      <c r="P57" s="367"/>
    </row>
    <row r="58" spans="1:16" x14ac:dyDescent="0.2">
      <c r="E58" s="269" t="str">
        <f t="shared" si="3"/>
        <v>$40,401 - $46,400</v>
      </c>
      <c r="F58" s="326">
        <v>979.54957335171241</v>
      </c>
      <c r="G58" s="326">
        <v>812.33230892031258</v>
      </c>
      <c r="H58" s="326">
        <v>910.34957335171237</v>
      </c>
      <c r="I58" s="344">
        <v>948.45273992099737</v>
      </c>
      <c r="J58" s="344">
        <v>748.72044399875006</v>
      </c>
      <c r="K58" s="344">
        <v>962</v>
      </c>
      <c r="L58" s="311">
        <v>638</v>
      </c>
      <c r="N58" s="367"/>
      <c r="O58" s="367"/>
      <c r="P58" s="367"/>
    </row>
    <row r="59" spans="1:16" x14ac:dyDescent="0.2">
      <c r="E59" s="269" t="str">
        <f t="shared" si="3"/>
        <v>$46,401 - $52,400</v>
      </c>
      <c r="F59" s="326">
        <v>1022.6240429548</v>
      </c>
      <c r="G59" s="326">
        <v>834.75317019531258</v>
      </c>
      <c r="H59" s="326">
        <v>953.42404295479992</v>
      </c>
      <c r="I59" s="344">
        <v>991.94744825191992</v>
      </c>
      <c r="J59" s="344">
        <v>771.03193521875005</v>
      </c>
      <c r="K59" s="344">
        <v>962</v>
      </c>
      <c r="L59" s="311">
        <v>659</v>
      </c>
      <c r="N59" s="367"/>
      <c r="O59" s="367"/>
      <c r="P59" s="367"/>
    </row>
    <row r="60" spans="1:16" x14ac:dyDescent="0.2">
      <c r="E60" s="269" t="str">
        <f t="shared" si="3"/>
        <v>$52,401 - $60,400</v>
      </c>
      <c r="F60" s="326">
        <v>1096.8903698566751</v>
      </c>
      <c r="G60" s="326">
        <v>879.59489274531256</v>
      </c>
      <c r="H60" s="326">
        <v>1027.690369856675</v>
      </c>
      <c r="I60" s="344">
        <v>1066.938324684545</v>
      </c>
      <c r="J60" s="344">
        <v>815.65491765875004</v>
      </c>
      <c r="K60" s="344">
        <v>962</v>
      </c>
      <c r="L60" s="311">
        <v>700</v>
      </c>
      <c r="N60" s="367"/>
      <c r="O60" s="367"/>
      <c r="P60" s="367"/>
    </row>
    <row r="61" spans="1:16" x14ac:dyDescent="0.2">
      <c r="E61" s="269" t="str">
        <f t="shared" si="3"/>
        <v>$60,401 - $72,900</v>
      </c>
      <c r="F61" s="326">
        <v>1196.4072479051874</v>
      </c>
      <c r="G61" s="326">
        <v>941.25226125156246</v>
      </c>
      <c r="H61" s="326">
        <v>1127.2072479051876</v>
      </c>
      <c r="I61" s="344">
        <v>1167.4260991042624</v>
      </c>
      <c r="J61" s="344">
        <v>877.01151851375005</v>
      </c>
      <c r="K61" s="344">
        <v>962</v>
      </c>
      <c r="L61" s="311">
        <v>757</v>
      </c>
      <c r="N61" s="367"/>
      <c r="O61" s="367"/>
      <c r="P61" s="367"/>
    </row>
    <row r="62" spans="1:16" x14ac:dyDescent="0.2">
      <c r="E62" s="269" t="str">
        <f t="shared" si="3"/>
        <v>$72,901 - $85,400</v>
      </c>
      <c r="F62" s="326">
        <v>1245.4230236604249</v>
      </c>
      <c r="G62" s="326">
        <v>974.8835531640625</v>
      </c>
      <c r="H62" s="326">
        <v>1176.2230236604248</v>
      </c>
      <c r="I62" s="344">
        <v>1216.9200775497948</v>
      </c>
      <c r="J62" s="344">
        <v>910.47875534374998</v>
      </c>
      <c r="K62" s="344">
        <v>962</v>
      </c>
      <c r="L62" s="311">
        <v>788</v>
      </c>
      <c r="N62" s="367"/>
      <c r="O62" s="367"/>
      <c r="P62" s="367"/>
    </row>
    <row r="63" spans="1:16" x14ac:dyDescent="0.2">
      <c r="E63" s="269" t="str">
        <f t="shared" si="3"/>
        <v>$85,401 - $110,400</v>
      </c>
      <c r="F63" s="326">
        <v>1371.6757793936124</v>
      </c>
      <c r="G63" s="326">
        <v>1070.1722135828124</v>
      </c>
      <c r="H63" s="326">
        <v>1302.4757793936124</v>
      </c>
      <c r="I63" s="344">
        <v>1344.4045674852573</v>
      </c>
      <c r="J63" s="344">
        <v>1005.30259302875</v>
      </c>
      <c r="K63" s="344">
        <v>962</v>
      </c>
      <c r="L63" s="311">
        <v>876</v>
      </c>
      <c r="N63" s="367"/>
      <c r="O63" s="367"/>
      <c r="P63" s="367"/>
    </row>
    <row r="64" spans="1:16" x14ac:dyDescent="0.2">
      <c r="E64" s="269" t="str">
        <f t="shared" si="3"/>
        <v>$110,401 - $135,400</v>
      </c>
      <c r="F64" s="326">
        <v>1545.4589843439999</v>
      </c>
      <c r="G64" s="326">
        <v>1193.4869505953125</v>
      </c>
      <c r="H64" s="326">
        <v>1476.2589843439998</v>
      </c>
      <c r="I64" s="344">
        <v>1519.8832183375998</v>
      </c>
      <c r="J64" s="344">
        <v>1128.0157947387502</v>
      </c>
      <c r="K64" s="344">
        <v>962</v>
      </c>
      <c r="L64" s="311">
        <v>989</v>
      </c>
      <c r="N64" s="367"/>
      <c r="O64" s="367"/>
      <c r="P64" s="367"/>
    </row>
    <row r="65" spans="5:16" ht="13.5" thickBot="1" x14ac:dyDescent="0.25">
      <c r="E65" s="277" t="str">
        <f t="shared" si="3"/>
        <v>$135,401 - +</v>
      </c>
      <c r="F65" s="345">
        <v>1693.9916381477499</v>
      </c>
      <c r="G65" s="345">
        <v>1288.7756110140626</v>
      </c>
      <c r="H65" s="345">
        <v>1624.7916381477498</v>
      </c>
      <c r="I65" s="312">
        <v>1669.8649712028498</v>
      </c>
      <c r="J65" s="312">
        <v>1222.8396324237501</v>
      </c>
      <c r="K65" s="312">
        <v>962</v>
      </c>
      <c r="L65" s="313">
        <v>1077</v>
      </c>
      <c r="N65" s="367"/>
      <c r="O65" s="367"/>
      <c r="P65" s="367"/>
    </row>
  </sheetData>
  <mergeCells count="6">
    <mergeCell ref="E54:L54"/>
    <mergeCell ref="A2:C2"/>
    <mergeCell ref="E2:L2"/>
    <mergeCell ref="E15:L15"/>
    <mergeCell ref="E28:L28"/>
    <mergeCell ref="E41:L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68"/>
  <sheetViews>
    <sheetView zoomScaleNormal="100" workbookViewId="0">
      <selection activeCell="P10" sqref="P10"/>
    </sheetView>
  </sheetViews>
  <sheetFormatPr defaultColWidth="9.28515625" defaultRowHeight="12" x14ac:dyDescent="0.2"/>
  <cols>
    <col min="1" max="1" width="22.42578125" style="3" customWidth="1"/>
    <col min="2" max="2" width="18" style="4" customWidth="1"/>
    <col min="3" max="3" width="9" style="2" customWidth="1"/>
    <col min="4" max="4" width="8.5703125" style="2" customWidth="1"/>
    <col min="5" max="5" width="9.28515625" style="4"/>
    <col min="6" max="6" width="10" style="7" customWidth="1"/>
    <col min="7" max="8" width="10" style="2" customWidth="1"/>
    <col min="9" max="9" width="9.28515625" style="4"/>
    <col min="10" max="12" width="10" style="4" customWidth="1"/>
    <col min="13" max="13" width="9.42578125" style="1" customWidth="1"/>
    <col min="14" max="14" width="10.140625" style="1" customWidth="1"/>
    <col min="15" max="16384" width="9.28515625" style="1"/>
  </cols>
  <sheetData>
    <row r="1" spans="1:14" s="66" customFormat="1" ht="14.25" customHeight="1" thickBot="1" x14ac:dyDescent="0.25">
      <c r="A1" s="289"/>
      <c r="B1" s="290"/>
      <c r="C1" s="107"/>
      <c r="D1" s="104"/>
      <c r="E1" s="377" t="s">
        <v>43</v>
      </c>
      <c r="F1" s="378"/>
      <c r="G1" s="143"/>
      <c r="H1" s="143"/>
      <c r="I1" s="379" t="s">
        <v>44</v>
      </c>
      <c r="J1" s="380"/>
      <c r="K1" s="144"/>
      <c r="L1" s="144"/>
      <c r="M1" s="379" t="s">
        <v>45</v>
      </c>
      <c r="N1" s="380"/>
    </row>
    <row r="2" spans="1:14" s="66" customFormat="1" ht="14.25" customHeight="1" thickBot="1" x14ac:dyDescent="0.25">
      <c r="A2" s="8" t="s">
        <v>0</v>
      </c>
      <c r="B2" s="286" t="s">
        <v>83</v>
      </c>
      <c r="C2" s="120" t="s">
        <v>3</v>
      </c>
      <c r="D2" s="102" t="s">
        <v>36</v>
      </c>
      <c r="E2" s="77" t="s">
        <v>4</v>
      </c>
      <c r="F2" s="97" t="s">
        <v>5</v>
      </c>
      <c r="G2" s="146" t="s">
        <v>3</v>
      </c>
      <c r="H2" s="102" t="s">
        <v>36</v>
      </c>
      <c r="I2" s="96" t="s">
        <v>4</v>
      </c>
      <c r="J2" s="97" t="s">
        <v>5</v>
      </c>
      <c r="K2" s="146" t="s">
        <v>3</v>
      </c>
      <c r="L2" s="102" t="s">
        <v>36</v>
      </c>
      <c r="M2" s="96" t="s">
        <v>4</v>
      </c>
      <c r="N2" s="97" t="s">
        <v>5</v>
      </c>
    </row>
    <row r="3" spans="1:14" s="66" customFormat="1" x14ac:dyDescent="0.2">
      <c r="A3" s="69"/>
      <c r="B3" s="46" t="str">
        <f>+'Active State PPB A'!B3</f>
        <v>$0 - $30,400</v>
      </c>
      <c r="C3" s="166">
        <f>'Agency Health Rates Ref Table'!C4</f>
        <v>743.37</v>
      </c>
      <c r="D3" s="167">
        <f>'Agency Health Rates Ref Table'!$C$3</f>
        <v>59</v>
      </c>
      <c r="E3" s="168">
        <f>'Agency Health Rates Ref Table'!F4</f>
        <v>127.98689543664061</v>
      </c>
      <c r="F3" s="169">
        <f t="shared" ref="F3:F12" si="0">SUM(C3:E3)</f>
        <v>930.35689543664057</v>
      </c>
      <c r="G3" s="170">
        <f>+'Agency Health Rates Ref Table'!C$8</f>
        <v>645.52</v>
      </c>
      <c r="H3" s="171">
        <f>'Agency Health Rates Ref Table'!$C$3</f>
        <v>59</v>
      </c>
      <c r="I3" s="168">
        <f>'Agency Health Rates Ref Table'!G4</f>
        <v>62.912778000000003</v>
      </c>
      <c r="J3" s="169">
        <f t="shared" ref="J3:J34" si="1">SUM(G3:I3)</f>
        <v>767.43277799999998</v>
      </c>
      <c r="K3" s="170">
        <f>+'Agency Health Rates Ref Table'!C$12</f>
        <v>711.44</v>
      </c>
      <c r="L3" s="171">
        <f>'Agency Health Rates Ref Table'!$C$3</f>
        <v>59</v>
      </c>
      <c r="M3" s="168">
        <f>'Agency Health Rates Ref Table'!H4</f>
        <v>81.861895436640609</v>
      </c>
      <c r="N3" s="169">
        <f t="shared" ref="N3:N12" si="2">SUM(K3:M3)</f>
        <v>852.30189543664062</v>
      </c>
    </row>
    <row r="4" spans="1:14" s="66" customFormat="1" x14ac:dyDescent="0.2">
      <c r="A4" s="60" t="s">
        <v>40</v>
      </c>
      <c r="B4" s="47" t="str">
        <f>+'Active State PPB A'!B4</f>
        <v>$30,401 - $40,400</v>
      </c>
      <c r="C4" s="166">
        <f>'Agency Health Rates Ref Table'!C4</f>
        <v>743.37</v>
      </c>
      <c r="D4" s="167">
        <f>'Agency Health Rates Ref Table'!C3</f>
        <v>59</v>
      </c>
      <c r="E4" s="149">
        <f>'Agency Health Rates Ref Table'!F5</f>
        <v>152.84248626874995</v>
      </c>
      <c r="F4" s="172">
        <f t="shared" si="0"/>
        <v>955.2124862687499</v>
      </c>
      <c r="G4" s="173">
        <f>+'Agency Health Rates Ref Table'!C$8</f>
        <v>645.52</v>
      </c>
      <c r="H4" s="167">
        <f>'Agency Health Rates Ref Table'!$C$3</f>
        <v>59</v>
      </c>
      <c r="I4" s="149">
        <f>'Agency Health Rates Ref Table'!G5</f>
        <v>71.072475000000011</v>
      </c>
      <c r="J4" s="172">
        <f t="shared" si="1"/>
        <v>775.59247500000004</v>
      </c>
      <c r="K4" s="173">
        <f>+'Agency Health Rates Ref Table'!C$12</f>
        <v>711.44</v>
      </c>
      <c r="L4" s="167">
        <f>'Agency Health Rates Ref Table'!$C$3</f>
        <v>59</v>
      </c>
      <c r="M4" s="149">
        <f>'Agency Health Rates Ref Table'!H5</f>
        <v>106.71748626874998</v>
      </c>
      <c r="N4" s="172">
        <f t="shared" si="2"/>
        <v>877.15748626875006</v>
      </c>
    </row>
    <row r="5" spans="1:14" s="66" customFormat="1" x14ac:dyDescent="0.2">
      <c r="A5" s="60" t="s">
        <v>39</v>
      </c>
      <c r="B5" s="47" t="str">
        <f>+'Active State PPB A'!B5</f>
        <v>$40,401 - $46,400</v>
      </c>
      <c r="C5" s="166">
        <f>'Agency Health Rates Ref Table'!C4</f>
        <v>743.37</v>
      </c>
      <c r="D5" s="167">
        <f>'Agency Health Rates Ref Table'!C3</f>
        <v>59</v>
      </c>
      <c r="E5" s="149">
        <f>'Agency Health Rates Ref Table'!F6</f>
        <v>163.07714131726559</v>
      </c>
      <c r="F5" s="172">
        <f t="shared" si="0"/>
        <v>965.44714131726562</v>
      </c>
      <c r="G5" s="173">
        <f>+'Agency Health Rates Ref Table'!C$8</f>
        <v>645.52</v>
      </c>
      <c r="H5" s="167">
        <f>'Agency Health Rates Ref Table'!$C$3</f>
        <v>59</v>
      </c>
      <c r="I5" s="149">
        <f>'Agency Health Rates Ref Table'!G6</f>
        <v>75.152323500000008</v>
      </c>
      <c r="J5" s="172">
        <f t="shared" si="1"/>
        <v>779.67232349999995</v>
      </c>
      <c r="K5" s="173">
        <f>+'Agency Health Rates Ref Table'!C$12</f>
        <v>711.44</v>
      </c>
      <c r="L5" s="167">
        <f>'Agency Health Rates Ref Table'!$C$3</f>
        <v>59</v>
      </c>
      <c r="M5" s="149">
        <f>'Agency Health Rates Ref Table'!H6</f>
        <v>116.95214131726559</v>
      </c>
      <c r="N5" s="172">
        <f t="shared" si="2"/>
        <v>887.39214131726567</v>
      </c>
    </row>
    <row r="6" spans="1:14" s="66" customFormat="1" x14ac:dyDescent="0.2">
      <c r="A6" s="60"/>
      <c r="B6" s="47" t="str">
        <f>+'Active State PPB A'!B6</f>
        <v>$46,401 - $52,400</v>
      </c>
      <c r="C6" s="166">
        <f>'Agency Health Rates Ref Table'!C4</f>
        <v>743.37</v>
      </c>
      <c r="D6" s="167">
        <f>'Agency Health Rates Ref Table'!C3</f>
        <v>59</v>
      </c>
      <c r="E6" s="149">
        <f>'Agency Health Rates Ref Table'!F7</f>
        <v>171.84970278742185</v>
      </c>
      <c r="F6" s="172">
        <f t="shared" si="0"/>
        <v>974.21970278742185</v>
      </c>
      <c r="G6" s="173">
        <f>+'Agency Health Rates Ref Table'!C$8</f>
        <v>645.52</v>
      </c>
      <c r="H6" s="167">
        <f>'Agency Health Rates Ref Table'!$C$3</f>
        <v>59</v>
      </c>
      <c r="I6" s="149">
        <f>'Agency Health Rates Ref Table'!G7</f>
        <v>77.872222500000007</v>
      </c>
      <c r="J6" s="172">
        <f t="shared" si="1"/>
        <v>782.3922225</v>
      </c>
      <c r="K6" s="173">
        <f>+'Agency Health Rates Ref Table'!C$12</f>
        <v>711.44</v>
      </c>
      <c r="L6" s="167">
        <f>'Agency Health Rates Ref Table'!$C$3</f>
        <v>59</v>
      </c>
      <c r="M6" s="149">
        <f>'Agency Health Rates Ref Table'!H7</f>
        <v>125.72470278742185</v>
      </c>
      <c r="N6" s="172">
        <f t="shared" si="2"/>
        <v>896.1647027874219</v>
      </c>
    </row>
    <row r="7" spans="1:14" s="66" customFormat="1" x14ac:dyDescent="0.2">
      <c r="A7" s="60"/>
      <c r="B7" s="47" t="str">
        <f>+'Active State PPB A'!B7</f>
        <v>$52,401 - $60,400</v>
      </c>
      <c r="C7" s="166">
        <f>'Agency Health Rates Ref Table'!C4</f>
        <v>743.37</v>
      </c>
      <c r="D7" s="167">
        <f>'Agency Health Rates Ref Table'!C3</f>
        <v>59</v>
      </c>
      <c r="E7" s="149">
        <f>'Agency Health Rates Ref Table'!F8</f>
        <v>193.78110646281246</v>
      </c>
      <c r="F7" s="172">
        <f t="shared" si="0"/>
        <v>996.15110646281244</v>
      </c>
      <c r="G7" s="173">
        <f>+'Agency Health Rates Ref Table'!C$8</f>
        <v>645.52</v>
      </c>
      <c r="H7" s="167">
        <f>'Agency Health Rates Ref Table'!$C$3</f>
        <v>59</v>
      </c>
      <c r="I7" s="149">
        <f>'Agency Health Rates Ref Table'!G8</f>
        <v>86.031919500000001</v>
      </c>
      <c r="J7" s="172">
        <f t="shared" si="1"/>
        <v>790.55191949999994</v>
      </c>
      <c r="K7" s="173">
        <f>+'Agency Health Rates Ref Table'!C$12</f>
        <v>711.44</v>
      </c>
      <c r="L7" s="167">
        <f>'Agency Health Rates Ref Table'!$C$3</f>
        <v>59</v>
      </c>
      <c r="M7" s="149">
        <f>'Agency Health Rates Ref Table'!H8</f>
        <v>147.65610646281246</v>
      </c>
      <c r="N7" s="172">
        <f t="shared" si="2"/>
        <v>918.09610646281249</v>
      </c>
    </row>
    <row r="8" spans="1:14" s="66" customFormat="1" x14ac:dyDescent="0.2">
      <c r="A8" s="60"/>
      <c r="B8" s="47" t="str">
        <f>+'Active State PPB A'!B8</f>
        <v>$60,401 - $72,900</v>
      </c>
      <c r="C8" s="166">
        <f>'Agency Health Rates Ref Table'!C4</f>
        <v>743.37</v>
      </c>
      <c r="D8" s="167">
        <f>'Agency Health Rates Ref Table'!C3</f>
        <v>59</v>
      </c>
      <c r="E8" s="149">
        <f>'Agency Health Rates Ref Table'!F9</f>
        <v>227.40925876507805</v>
      </c>
      <c r="F8" s="172">
        <f t="shared" si="0"/>
        <v>1029.7792587650781</v>
      </c>
      <c r="G8" s="173">
        <f>+'Agency Health Rates Ref Table'!C$8</f>
        <v>645.52</v>
      </c>
      <c r="H8" s="167">
        <f>'Agency Health Rates Ref Table'!$C$3</f>
        <v>59</v>
      </c>
      <c r="I8" s="149">
        <f>'Agency Health Rates Ref Table'!G9</f>
        <v>99.63141450000002</v>
      </c>
      <c r="J8" s="172">
        <f t="shared" si="1"/>
        <v>804.15141449999999</v>
      </c>
      <c r="K8" s="173">
        <f>+'Agency Health Rates Ref Table'!C$12</f>
        <v>711.44</v>
      </c>
      <c r="L8" s="167">
        <f>'Agency Health Rates Ref Table'!$C$3</f>
        <v>59</v>
      </c>
      <c r="M8" s="149">
        <f>'Agency Health Rates Ref Table'!H9</f>
        <v>181.28425876507808</v>
      </c>
      <c r="N8" s="172">
        <f t="shared" si="2"/>
        <v>951.72425876507816</v>
      </c>
    </row>
    <row r="9" spans="1:14" s="66" customFormat="1" x14ac:dyDescent="0.2">
      <c r="A9" s="60"/>
      <c r="B9" s="47" t="str">
        <f>+'Active State PPB A'!B9</f>
        <v>$72,901 - $85,400</v>
      </c>
      <c r="C9" s="166">
        <f>'Agency Health Rates Ref Table'!C4</f>
        <v>743.37</v>
      </c>
      <c r="D9" s="167">
        <f>'Agency Health Rates Ref Table'!C3</f>
        <v>59</v>
      </c>
      <c r="E9" s="149">
        <f>'Agency Health Rates Ref Table'!F10</f>
        <v>247.87856886210932</v>
      </c>
      <c r="F9" s="172">
        <f t="shared" si="0"/>
        <v>1050.2485688621093</v>
      </c>
      <c r="G9" s="173">
        <f>+'Agency Health Rates Ref Table'!C$8</f>
        <v>645.52</v>
      </c>
      <c r="H9" s="167">
        <f>'Agency Health Rates Ref Table'!$C$3</f>
        <v>59</v>
      </c>
      <c r="I9" s="149">
        <f>'Agency Health Rates Ref Table'!G10</f>
        <v>109.15106099999998</v>
      </c>
      <c r="J9" s="172">
        <f t="shared" si="1"/>
        <v>813.67106100000001</v>
      </c>
      <c r="K9" s="173">
        <f>+'Agency Health Rates Ref Table'!C$12</f>
        <v>711.44</v>
      </c>
      <c r="L9" s="167">
        <f>'Agency Health Rates Ref Table'!$C$3</f>
        <v>59</v>
      </c>
      <c r="M9" s="149">
        <f>'Agency Health Rates Ref Table'!H10</f>
        <v>201.75356886210932</v>
      </c>
      <c r="N9" s="172">
        <f t="shared" si="2"/>
        <v>972.19356886210937</v>
      </c>
    </row>
    <row r="10" spans="1:14" s="66" customFormat="1" x14ac:dyDescent="0.2">
      <c r="A10" s="69"/>
      <c r="B10" s="47" t="str">
        <f>+'Active State PPB A'!B10</f>
        <v>$85,401 - $110,400</v>
      </c>
      <c r="C10" s="166">
        <f>'Agency Health Rates Ref Table'!C4</f>
        <v>743.37</v>
      </c>
      <c r="D10" s="167">
        <f>'Agency Health Rates Ref Table'!C3</f>
        <v>59</v>
      </c>
      <c r="E10" s="149">
        <f>'Agency Health Rates Ref Table'!F11</f>
        <v>290.27928263453117</v>
      </c>
      <c r="F10" s="172">
        <f t="shared" si="0"/>
        <v>1092.6492826345311</v>
      </c>
      <c r="G10" s="173">
        <f>+'Agency Health Rates Ref Table'!C$8</f>
        <v>645.52</v>
      </c>
      <c r="H10" s="167">
        <f>'Agency Health Rates Ref Table'!$C$3</f>
        <v>59</v>
      </c>
      <c r="I10" s="149">
        <f>'Agency Health Rates Ref Table'!G11</f>
        <v>125.470455</v>
      </c>
      <c r="J10" s="172">
        <f t="shared" si="1"/>
        <v>829.990455</v>
      </c>
      <c r="K10" s="173">
        <f>+'Agency Health Rates Ref Table'!C$12</f>
        <v>711.44</v>
      </c>
      <c r="L10" s="167">
        <f>'Agency Health Rates Ref Table'!$C$3</f>
        <v>59</v>
      </c>
      <c r="M10" s="149">
        <f>'Agency Health Rates Ref Table'!H11</f>
        <v>244.15428263453117</v>
      </c>
      <c r="N10" s="172">
        <f t="shared" si="2"/>
        <v>1014.5942826345313</v>
      </c>
    </row>
    <row r="11" spans="1:14" s="66" customFormat="1" x14ac:dyDescent="0.2">
      <c r="A11" s="69"/>
      <c r="B11" s="47" t="str">
        <f>+'Active State PPB A'!B11</f>
        <v>$110,401 - $135,400</v>
      </c>
      <c r="C11" s="166">
        <f>'Agency Health Rates Ref Table'!C4</f>
        <v>743.37</v>
      </c>
      <c r="D11" s="167">
        <f>'Agency Health Rates Ref Table'!C3</f>
        <v>59</v>
      </c>
      <c r="E11" s="149">
        <f>'Agency Health Rates Ref Table'!F12</f>
        <v>353.14930650398429</v>
      </c>
      <c r="F11" s="172">
        <f t="shared" si="0"/>
        <v>1155.5193065039844</v>
      </c>
      <c r="G11" s="173">
        <f>+'Agency Health Rates Ref Table'!C$8</f>
        <v>645.52</v>
      </c>
      <c r="H11" s="167">
        <f>'Agency Health Rates Ref Table'!$C$3</f>
        <v>59</v>
      </c>
      <c r="I11" s="149">
        <f>'Agency Health Rates Ref Table'!G12</f>
        <v>175.78858650000001</v>
      </c>
      <c r="J11" s="172">
        <f t="shared" si="1"/>
        <v>880.30858650000005</v>
      </c>
      <c r="K11" s="173">
        <f>+'Agency Health Rates Ref Table'!C$12</f>
        <v>711.44</v>
      </c>
      <c r="L11" s="167">
        <f>'Agency Health Rates Ref Table'!$C$3</f>
        <v>59</v>
      </c>
      <c r="M11" s="149">
        <f>'Agency Health Rates Ref Table'!H12</f>
        <v>307.02430650398429</v>
      </c>
      <c r="N11" s="172">
        <f t="shared" si="2"/>
        <v>1077.4643065039843</v>
      </c>
    </row>
    <row r="12" spans="1:14" s="66" customFormat="1" ht="12.75" thickBot="1" x14ac:dyDescent="0.25">
      <c r="A12" s="72"/>
      <c r="B12" s="48" t="str">
        <f>+'Active State PPB A'!B12</f>
        <v>$135,401 - +</v>
      </c>
      <c r="C12" s="174">
        <f>'Agency Health Rates Ref Table'!C4</f>
        <v>743.37</v>
      </c>
      <c r="D12" s="175">
        <f>'Agency Health Rates Ref Table'!C3</f>
        <v>59</v>
      </c>
      <c r="E12" s="150">
        <f>'Agency Health Rates Ref Table'!F13</f>
        <v>397.01211385476552</v>
      </c>
      <c r="F12" s="176">
        <f t="shared" si="0"/>
        <v>1199.3821138547655</v>
      </c>
      <c r="G12" s="177">
        <f>+'Agency Health Rates Ref Table'!C$8</f>
        <v>645.52</v>
      </c>
      <c r="H12" s="178">
        <f>'Agency Health Rates Ref Table'!$C$3</f>
        <v>59</v>
      </c>
      <c r="I12" s="150">
        <f>'Agency Health Rates Ref Table'!G13</f>
        <v>207.06742500000001</v>
      </c>
      <c r="J12" s="176">
        <f t="shared" si="1"/>
        <v>911.58742499999994</v>
      </c>
      <c r="K12" s="177">
        <f>+'Agency Health Rates Ref Table'!C$12</f>
        <v>711.44</v>
      </c>
      <c r="L12" s="178">
        <f>'Agency Health Rates Ref Table'!$C$3</f>
        <v>59</v>
      </c>
      <c r="M12" s="150">
        <f>'Agency Health Rates Ref Table'!H13</f>
        <v>350.88711385476552</v>
      </c>
      <c r="N12" s="176">
        <f t="shared" si="2"/>
        <v>1121.3271138547657</v>
      </c>
    </row>
    <row r="13" spans="1:14" s="66" customFormat="1" ht="13.5" customHeight="1" thickBot="1" x14ac:dyDescent="0.25">
      <c r="A13" s="74" t="s">
        <v>6</v>
      </c>
      <c r="B13" s="287"/>
      <c r="C13" s="179"/>
      <c r="D13" s="180"/>
      <c r="E13" s="181"/>
      <c r="F13" s="182"/>
      <c r="G13" s="182"/>
      <c r="H13" s="182"/>
      <c r="I13" s="181"/>
      <c r="J13" s="182"/>
      <c r="K13" s="182"/>
      <c r="L13" s="182"/>
      <c r="M13" s="202"/>
      <c r="N13" s="203"/>
    </row>
    <row r="14" spans="1:14" s="66" customFormat="1" ht="12.75" customHeight="1" x14ac:dyDescent="0.2">
      <c r="A14" s="75"/>
      <c r="B14" s="46" t="str">
        <f>+B3</f>
        <v>$0 - $30,400</v>
      </c>
      <c r="C14" s="174">
        <f>'Agency Health Rates Ref Table'!C5</f>
        <v>953.49</v>
      </c>
      <c r="D14" s="167">
        <f>'Agency Health Rates Ref Table'!C3</f>
        <v>59</v>
      </c>
      <c r="E14" s="168">
        <f>'Agency Health Rates Ref Table'!F17</f>
        <v>249.15170988467185</v>
      </c>
      <c r="F14" s="169">
        <f t="shared" ref="F14:F23" si="3">SUM(C14:E14)</f>
        <v>1261.6417098846719</v>
      </c>
      <c r="G14" s="183">
        <f>+'Agency Health Rates Ref Table'!C$9</f>
        <v>861.82</v>
      </c>
      <c r="H14" s="171">
        <f>'Agency Health Rates Ref Table'!$C$3</f>
        <v>59</v>
      </c>
      <c r="I14" s="168">
        <f>'Agency Health Rates Ref Table'!G17</f>
        <v>98.06490187499999</v>
      </c>
      <c r="J14" s="169">
        <f t="shared" si="1"/>
        <v>1018.8849018750001</v>
      </c>
      <c r="K14" s="170">
        <f>+'Agency Health Rates Ref Table'!C$13</f>
        <v>916.41000000000008</v>
      </c>
      <c r="L14" s="171">
        <f>'Agency Health Rates Ref Table'!$C$3</f>
        <v>59</v>
      </c>
      <c r="M14" s="168">
        <f>'Agency Health Rates Ref Table'!H17</f>
        <v>131.27670988467185</v>
      </c>
      <c r="N14" s="169">
        <f t="shared" ref="N14:N23" si="4">SUM(K14:M14)</f>
        <v>1106.6867098846719</v>
      </c>
    </row>
    <row r="15" spans="1:14" s="66" customFormat="1" x14ac:dyDescent="0.2">
      <c r="A15" s="60" t="s">
        <v>40</v>
      </c>
      <c r="B15" s="47" t="str">
        <f t="shared" ref="B15:B23" si="5">+B4</f>
        <v>$30,401 - $40,400</v>
      </c>
      <c r="C15" s="173">
        <f>'Agency Health Rates Ref Table'!C5</f>
        <v>953.49</v>
      </c>
      <c r="D15" s="184">
        <f>'Agency Health Rates Ref Table'!C3</f>
        <v>59</v>
      </c>
      <c r="E15" s="149">
        <f>'Agency Health Rates Ref Table'!F18</f>
        <v>284.69965462460937</v>
      </c>
      <c r="F15" s="172">
        <f t="shared" si="3"/>
        <v>1297.1896546246094</v>
      </c>
      <c r="G15" s="166">
        <f>+'Agency Health Rates Ref Table'!C$9</f>
        <v>861.82</v>
      </c>
      <c r="H15" s="167">
        <f>'Agency Health Rates Ref Table'!$C$3</f>
        <v>59</v>
      </c>
      <c r="I15" s="149">
        <f>'Agency Health Rates Ref Table'!G18</f>
        <v>110.98901156249997</v>
      </c>
      <c r="J15" s="172">
        <f t="shared" si="1"/>
        <v>1031.8090115625</v>
      </c>
      <c r="K15" s="173">
        <f>+'Agency Health Rates Ref Table'!C$13</f>
        <v>916.41000000000008</v>
      </c>
      <c r="L15" s="167">
        <f>'Agency Health Rates Ref Table'!$C$3</f>
        <v>59</v>
      </c>
      <c r="M15" s="149">
        <f>'Agency Health Rates Ref Table'!H18</f>
        <v>166.82465462460934</v>
      </c>
      <c r="N15" s="172">
        <f t="shared" si="4"/>
        <v>1142.2346546246094</v>
      </c>
    </row>
    <row r="16" spans="1:14" s="66" customFormat="1" x14ac:dyDescent="0.2">
      <c r="A16" s="60" t="s">
        <v>41</v>
      </c>
      <c r="B16" s="47" t="str">
        <f t="shared" si="5"/>
        <v>$40,401 - $46,400</v>
      </c>
      <c r="C16" s="173">
        <f>'Agency Health Rates Ref Table'!C5</f>
        <v>953.49</v>
      </c>
      <c r="D16" s="184">
        <f>'Agency Health Rates Ref Table'!C3</f>
        <v>59</v>
      </c>
      <c r="E16" s="149">
        <f>'Agency Health Rates Ref Table'!F19</f>
        <v>298.03013390208588</v>
      </c>
      <c r="F16" s="172">
        <f t="shared" si="3"/>
        <v>1310.5201339020859</v>
      </c>
      <c r="G16" s="166">
        <f>+'Agency Health Rates Ref Table'!C$9</f>
        <v>861.82</v>
      </c>
      <c r="H16" s="167">
        <f>'Agency Health Rates Ref Table'!$C$3</f>
        <v>59</v>
      </c>
      <c r="I16" s="149">
        <f>'Agency Health Rates Ref Table'!G19</f>
        <v>116.73306031249999</v>
      </c>
      <c r="J16" s="172">
        <f t="shared" si="1"/>
        <v>1037.5530603125001</v>
      </c>
      <c r="K16" s="173">
        <f>+'Agency Health Rates Ref Table'!C$13</f>
        <v>916.41000000000008</v>
      </c>
      <c r="L16" s="167">
        <f>'Agency Health Rates Ref Table'!$C$3</f>
        <v>59</v>
      </c>
      <c r="M16" s="149">
        <f>'Agency Health Rates Ref Table'!H19</f>
        <v>180.15513390208588</v>
      </c>
      <c r="N16" s="172">
        <f>SUM(K16:M16)</f>
        <v>1155.565133902086</v>
      </c>
    </row>
    <row r="17" spans="1:14" s="66" customFormat="1" x14ac:dyDescent="0.2">
      <c r="A17" s="60"/>
      <c r="B17" s="47" t="str">
        <f t="shared" si="5"/>
        <v>$46,401 - $52,400</v>
      </c>
      <c r="C17" s="173">
        <f>'Agency Health Rates Ref Table'!C5</f>
        <v>953.49</v>
      </c>
      <c r="D17" s="184">
        <f>'Agency Health Rates Ref Table'!C3</f>
        <v>59</v>
      </c>
      <c r="E17" s="149">
        <f>'Agency Health Rates Ref Table'!F20</f>
        <v>317.28527063621874</v>
      </c>
      <c r="F17" s="172">
        <f t="shared" si="3"/>
        <v>1329.7752706362187</v>
      </c>
      <c r="G17" s="166">
        <f>+'Agency Health Rates Ref Table'!C$9</f>
        <v>861.82</v>
      </c>
      <c r="H17" s="167">
        <f>'Agency Health Rates Ref Table'!$C$3</f>
        <v>59</v>
      </c>
      <c r="I17" s="149">
        <f>'Agency Health Rates Ref Table'!G20</f>
        <v>122.47710906249998</v>
      </c>
      <c r="J17" s="172">
        <f t="shared" si="1"/>
        <v>1043.2971090625001</v>
      </c>
      <c r="K17" s="173">
        <f>+'Agency Health Rates Ref Table'!C$13</f>
        <v>916.41000000000008</v>
      </c>
      <c r="L17" s="167">
        <f>'Agency Health Rates Ref Table'!$C$3</f>
        <v>59</v>
      </c>
      <c r="M17" s="149">
        <f>'Agency Health Rates Ref Table'!H20</f>
        <v>199.41027063621874</v>
      </c>
      <c r="N17" s="172">
        <f t="shared" si="4"/>
        <v>1174.8202706362188</v>
      </c>
    </row>
    <row r="18" spans="1:14" s="66" customFormat="1" x14ac:dyDescent="0.2">
      <c r="A18" s="60"/>
      <c r="B18" s="47" t="str">
        <f t="shared" si="5"/>
        <v>$52,401 - $60,400</v>
      </c>
      <c r="C18" s="173">
        <f>'Agency Health Rates Ref Table'!C5</f>
        <v>953.49</v>
      </c>
      <c r="D18" s="184">
        <f>'Agency Health Rates Ref Table'!C3</f>
        <v>59</v>
      </c>
      <c r="E18" s="149">
        <f>'Agency Health Rates Ref Table'!F21</f>
        <v>367.64485901779682</v>
      </c>
      <c r="F18" s="172">
        <f t="shared" si="3"/>
        <v>1380.1348590177968</v>
      </c>
      <c r="G18" s="166">
        <f>+'Agency Health Rates Ref Table'!C$9</f>
        <v>861.82</v>
      </c>
      <c r="H18" s="167">
        <f>'Agency Health Rates Ref Table'!$C$3</f>
        <v>59</v>
      </c>
      <c r="I18" s="149">
        <f>'Agency Health Rates Ref Table'!G21</f>
        <v>154.06937718749995</v>
      </c>
      <c r="J18" s="172">
        <f t="shared" si="1"/>
        <v>1074.8893771875</v>
      </c>
      <c r="K18" s="173">
        <f>+'Agency Health Rates Ref Table'!C$13</f>
        <v>916.41000000000008</v>
      </c>
      <c r="L18" s="167">
        <f>'Agency Health Rates Ref Table'!$C$3</f>
        <v>59</v>
      </c>
      <c r="M18" s="149">
        <f>'Agency Health Rates Ref Table'!H21</f>
        <v>249.76985901779685</v>
      </c>
      <c r="N18" s="172">
        <f t="shared" si="4"/>
        <v>1225.1798590177968</v>
      </c>
    </row>
    <row r="19" spans="1:14" s="66" customFormat="1" x14ac:dyDescent="0.2">
      <c r="A19" s="60"/>
      <c r="B19" s="47" t="str">
        <f t="shared" si="5"/>
        <v>$60,401 - $72,900</v>
      </c>
      <c r="C19" s="173">
        <f>'Agency Health Rates Ref Table'!C5</f>
        <v>953.49</v>
      </c>
      <c r="D19" s="184">
        <f>'Agency Health Rates Ref Table'!C3</f>
        <v>59</v>
      </c>
      <c r="E19" s="149">
        <f>'Agency Health Rates Ref Table'!F22</f>
        <v>429.85376231268742</v>
      </c>
      <c r="F19" s="172">
        <f t="shared" si="3"/>
        <v>1442.3437623126874</v>
      </c>
      <c r="G19" s="166">
        <f>+'Agency Health Rates Ref Table'!C$9</f>
        <v>861.82</v>
      </c>
      <c r="H19" s="167">
        <f>'Agency Health Rates Ref Table'!$C$3</f>
        <v>59</v>
      </c>
      <c r="I19" s="149">
        <f>'Agency Health Rates Ref Table'!G22</f>
        <v>201.45777937499997</v>
      </c>
      <c r="J19" s="172">
        <f t="shared" si="1"/>
        <v>1122.2777793750001</v>
      </c>
      <c r="K19" s="173">
        <f>+'Agency Health Rates Ref Table'!C$13</f>
        <v>916.41000000000008</v>
      </c>
      <c r="L19" s="167">
        <f>'Agency Health Rates Ref Table'!$C$3</f>
        <v>59</v>
      </c>
      <c r="M19" s="149">
        <f>'Agency Health Rates Ref Table'!H22</f>
        <v>311.97876231268742</v>
      </c>
      <c r="N19" s="172">
        <f t="shared" si="4"/>
        <v>1287.3887623126875</v>
      </c>
    </row>
    <row r="20" spans="1:14" s="66" customFormat="1" x14ac:dyDescent="0.2">
      <c r="A20" s="60"/>
      <c r="B20" s="47" t="str">
        <f t="shared" si="5"/>
        <v>$72,901 - $85,400</v>
      </c>
      <c r="C20" s="173">
        <f>'Agency Health Rates Ref Table'!C5</f>
        <v>953.49</v>
      </c>
      <c r="D20" s="184">
        <f>'Agency Health Rates Ref Table'!C3</f>
        <v>59</v>
      </c>
      <c r="E20" s="149">
        <f>'Agency Health Rates Ref Table'!F23</f>
        <v>477.25102196593741</v>
      </c>
      <c r="F20" s="172">
        <f t="shared" si="3"/>
        <v>1489.7410219659373</v>
      </c>
      <c r="G20" s="166">
        <f>+'Agency Health Rates Ref Table'!C$9</f>
        <v>861.82</v>
      </c>
      <c r="H20" s="167">
        <f>'Agency Health Rates Ref Table'!$C$3</f>
        <v>59</v>
      </c>
      <c r="I20" s="149">
        <f>'Agency Health Rates Ref Table'!G23</f>
        <v>230.17802312499992</v>
      </c>
      <c r="J20" s="172">
        <f t="shared" si="1"/>
        <v>1150.9980231249999</v>
      </c>
      <c r="K20" s="173">
        <f>+'Agency Health Rates Ref Table'!C$13</f>
        <v>916.41000000000008</v>
      </c>
      <c r="L20" s="167">
        <f>'Agency Health Rates Ref Table'!$C$3</f>
        <v>59</v>
      </c>
      <c r="M20" s="149">
        <f>'Agency Health Rates Ref Table'!H23</f>
        <v>359.37602196593741</v>
      </c>
      <c r="N20" s="172">
        <f t="shared" si="4"/>
        <v>1334.7860219659374</v>
      </c>
    </row>
    <row r="21" spans="1:14" s="66" customFormat="1" x14ac:dyDescent="0.2">
      <c r="A21" s="69"/>
      <c r="B21" s="47" t="str">
        <f t="shared" si="5"/>
        <v>$85,401 - $110,400</v>
      </c>
      <c r="C21" s="173">
        <f>'Agency Health Rates Ref Table'!C5</f>
        <v>953.49</v>
      </c>
      <c r="D21" s="184">
        <f>'Agency Health Rates Ref Table'!C3</f>
        <v>59</v>
      </c>
      <c r="E21" s="149">
        <f>'Agency Health Rates Ref Table'!F24</f>
        <v>570.5643769082734</v>
      </c>
      <c r="F21" s="172">
        <f t="shared" si="3"/>
        <v>1583.0543769082733</v>
      </c>
      <c r="G21" s="166">
        <f>+'Agency Health Rates Ref Table'!C$9</f>
        <v>861.82</v>
      </c>
      <c r="H21" s="167">
        <f>'Agency Health Rates Ref Table'!$C$3</f>
        <v>59</v>
      </c>
      <c r="I21" s="149">
        <f>'Agency Health Rates Ref Table'!G24</f>
        <v>290.49053499999997</v>
      </c>
      <c r="J21" s="172">
        <f t="shared" si="1"/>
        <v>1211.3105350000001</v>
      </c>
      <c r="K21" s="173">
        <f>+'Agency Health Rates Ref Table'!C$13</f>
        <v>916.41000000000008</v>
      </c>
      <c r="L21" s="167">
        <f>'Agency Health Rates Ref Table'!$C$3</f>
        <v>59</v>
      </c>
      <c r="M21" s="149">
        <f>'Agency Health Rates Ref Table'!H24</f>
        <v>452.6893769082734</v>
      </c>
      <c r="N21" s="172">
        <f t="shared" si="4"/>
        <v>1428.0993769082734</v>
      </c>
    </row>
    <row r="22" spans="1:14" s="66" customFormat="1" x14ac:dyDescent="0.2">
      <c r="A22" s="69"/>
      <c r="B22" s="47" t="str">
        <f t="shared" si="5"/>
        <v>$110,401 - $135,400</v>
      </c>
      <c r="C22" s="173">
        <f>'Agency Health Rates Ref Table'!C5</f>
        <v>953.49</v>
      </c>
      <c r="D22" s="184">
        <f>'Agency Health Rates Ref Table'!C3</f>
        <v>59</v>
      </c>
      <c r="E22" s="149">
        <f>'Agency Health Rates Ref Table'!F25</f>
        <v>663.87773185060928</v>
      </c>
      <c r="F22" s="172">
        <f t="shared" si="3"/>
        <v>1676.3677318506093</v>
      </c>
      <c r="G22" s="166">
        <f>+'Agency Health Rates Ref Table'!C$9</f>
        <v>861.82</v>
      </c>
      <c r="H22" s="167">
        <f>'Agency Health Rates Ref Table'!$C$3</f>
        <v>59</v>
      </c>
      <c r="I22" s="149">
        <f>'Agency Health Rates Ref Table'!G25</f>
        <v>368.03519312499986</v>
      </c>
      <c r="J22" s="172">
        <f t="shared" si="1"/>
        <v>1288.8551931249999</v>
      </c>
      <c r="K22" s="173">
        <f>+'Agency Health Rates Ref Table'!C$13</f>
        <v>916.41000000000008</v>
      </c>
      <c r="L22" s="167">
        <f>'Agency Health Rates Ref Table'!$C$3</f>
        <v>59</v>
      </c>
      <c r="M22" s="149">
        <f>'Agency Health Rates Ref Table'!H25</f>
        <v>546.00273185060928</v>
      </c>
      <c r="N22" s="172">
        <f>SUM(K22:M22)</f>
        <v>1521.4127318506094</v>
      </c>
    </row>
    <row r="23" spans="1:14" s="66" customFormat="1" ht="12.75" thickBot="1" x14ac:dyDescent="0.25">
      <c r="A23" s="72"/>
      <c r="B23" s="48" t="str">
        <f t="shared" si="5"/>
        <v>$135,401 - +</v>
      </c>
      <c r="C23" s="185">
        <f>'Agency Health Rates Ref Table'!C5</f>
        <v>953.49</v>
      </c>
      <c r="D23" s="186">
        <f>'Agency Health Rates Ref Table'!C3</f>
        <v>59</v>
      </c>
      <c r="E23" s="150">
        <f>'Agency Health Rates Ref Table'!F26</f>
        <v>748.30410060796089</v>
      </c>
      <c r="F23" s="176">
        <f t="shared" si="3"/>
        <v>1760.7941006079609</v>
      </c>
      <c r="G23" s="187">
        <f>+'Agency Health Rates Ref Table'!C$9</f>
        <v>861.82</v>
      </c>
      <c r="H23" s="178">
        <f>'Agency Health Rates Ref Table'!$C$3</f>
        <v>59</v>
      </c>
      <c r="I23" s="150">
        <f>'Agency Health Rates Ref Table'!G26</f>
        <v>425.47568062499994</v>
      </c>
      <c r="J23" s="176">
        <f t="shared" si="1"/>
        <v>1346.2956806249999</v>
      </c>
      <c r="K23" s="177">
        <f>+'Agency Health Rates Ref Table'!C$13</f>
        <v>916.41000000000008</v>
      </c>
      <c r="L23" s="178">
        <f>'Agency Health Rates Ref Table'!$C$3</f>
        <v>59</v>
      </c>
      <c r="M23" s="150">
        <f>'Agency Health Rates Ref Table'!H26</f>
        <v>630.42910060796089</v>
      </c>
      <c r="N23" s="176">
        <f t="shared" si="4"/>
        <v>1605.839100607961</v>
      </c>
    </row>
    <row r="24" spans="1:14" s="66" customFormat="1" ht="14.25" customHeight="1" thickBot="1" x14ac:dyDescent="0.25">
      <c r="A24" s="8" t="s">
        <v>1</v>
      </c>
      <c r="B24" s="288"/>
      <c r="C24" s="188"/>
      <c r="D24" s="189"/>
      <c r="E24" s="181"/>
      <c r="F24" s="182"/>
      <c r="G24" s="190"/>
      <c r="H24" s="182"/>
      <c r="I24" s="182"/>
      <c r="J24" s="182"/>
      <c r="K24" s="182"/>
      <c r="L24" s="258"/>
      <c r="M24" s="202"/>
      <c r="N24" s="203"/>
    </row>
    <row r="25" spans="1:14" s="66" customFormat="1" x14ac:dyDescent="0.2">
      <c r="A25" s="75"/>
      <c r="B25" s="46" t="str">
        <f>+B14</f>
        <v>$0 - $30,400</v>
      </c>
      <c r="C25" s="170">
        <f>'Agency Health Rates Ref Table'!C6</f>
        <v>1601.3600000000001</v>
      </c>
      <c r="D25" s="171">
        <f>'Agency Health Rates Ref Table'!C3</f>
        <v>59</v>
      </c>
      <c r="E25" s="168">
        <f>'Agency Health Rates Ref Table'!F30</f>
        <v>306.66475646086246</v>
      </c>
      <c r="F25" s="169">
        <f t="shared" ref="F25:F34" si="6">SUM(C25:E25)</f>
        <v>1967.0247564608626</v>
      </c>
      <c r="G25" s="70">
        <f>+'Agency Health Rates Ref Table'!C$10</f>
        <v>1410.81</v>
      </c>
      <c r="H25" s="171">
        <f>'Agency Health Rates Ref Table'!$C$3</f>
        <v>59</v>
      </c>
      <c r="I25" s="168">
        <f>'Agency Health Rates Ref Table'!G30</f>
        <v>227.878851903125</v>
      </c>
      <c r="J25" s="169">
        <f t="shared" si="1"/>
        <v>1697.6888519031249</v>
      </c>
      <c r="K25" s="170">
        <f>+'Agency Health Rates Ref Table'!C$14</f>
        <v>1525.14</v>
      </c>
      <c r="L25" s="167">
        <f>'Agency Health Rates Ref Table'!$C$3</f>
        <v>59</v>
      </c>
      <c r="M25" s="168">
        <f>'Agency Health Rates Ref Table'!H30</f>
        <v>257.46475646086247</v>
      </c>
      <c r="N25" s="169">
        <f t="shared" ref="N25:N34" si="7">SUM(K25:M25)</f>
        <v>1841.6047564608625</v>
      </c>
    </row>
    <row r="26" spans="1:14" s="66" customFormat="1" x14ac:dyDescent="0.2">
      <c r="A26" s="60" t="s">
        <v>40</v>
      </c>
      <c r="B26" s="47" t="str">
        <f t="shared" ref="B26:B34" si="8">+B15</f>
        <v>$30,401 - $40,400</v>
      </c>
      <c r="C26" s="173">
        <f>'Agency Health Rates Ref Table'!C6</f>
        <v>1601.3600000000001</v>
      </c>
      <c r="D26" s="184">
        <f>'Agency Health Rates Ref Table'!C3</f>
        <v>59</v>
      </c>
      <c r="E26" s="149">
        <f>'Agency Health Rates Ref Table'!F31</f>
        <v>379.44575682469991</v>
      </c>
      <c r="F26" s="172">
        <f t="shared" si="6"/>
        <v>2039.8057568247</v>
      </c>
      <c r="G26" s="71">
        <f t="shared" ref="G26:G34" si="9">$G$25</f>
        <v>1410.81</v>
      </c>
      <c r="H26" s="167">
        <f>'Agency Health Rates Ref Table'!$C$3</f>
        <v>59</v>
      </c>
      <c r="I26" s="149">
        <f>'Agency Health Rates Ref Table'!G31</f>
        <v>265.71405530468746</v>
      </c>
      <c r="J26" s="172">
        <f t="shared" si="1"/>
        <v>1735.5240553046874</v>
      </c>
      <c r="K26" s="173">
        <f>+'Agency Health Rates Ref Table'!C$14</f>
        <v>1525.14</v>
      </c>
      <c r="L26" s="167">
        <f>'Agency Health Rates Ref Table'!$C$3</f>
        <v>59</v>
      </c>
      <c r="M26" s="149">
        <f>'Agency Health Rates Ref Table'!H31</f>
        <v>330.24575682469992</v>
      </c>
      <c r="N26" s="172">
        <f t="shared" si="7"/>
        <v>1914.3857568246999</v>
      </c>
    </row>
    <row r="27" spans="1:14" s="66" customFormat="1" x14ac:dyDescent="0.2">
      <c r="A27" s="60" t="s">
        <v>41</v>
      </c>
      <c r="B27" s="47" t="str">
        <f t="shared" si="8"/>
        <v>$40,401 - $46,400</v>
      </c>
      <c r="C27" s="173">
        <f>'Agency Health Rates Ref Table'!C6</f>
        <v>1601.3600000000001</v>
      </c>
      <c r="D27" s="184">
        <f>'Agency Health Rates Ref Table'!C3</f>
        <v>59</v>
      </c>
      <c r="E27" s="149">
        <f>'Agency Health Rates Ref Table'!F32</f>
        <v>419.54957335171241</v>
      </c>
      <c r="F27" s="172">
        <f t="shared" si="6"/>
        <v>2079.9095733517124</v>
      </c>
      <c r="G27" s="71">
        <f t="shared" si="9"/>
        <v>1410.81</v>
      </c>
      <c r="H27" s="167">
        <f>'Agency Health Rates Ref Table'!$C$3</f>
        <v>59</v>
      </c>
      <c r="I27" s="149">
        <f>'Agency Health Rates Ref Table'!G32</f>
        <v>285.33230892031258</v>
      </c>
      <c r="J27" s="172">
        <f t="shared" si="1"/>
        <v>1755.1423089203126</v>
      </c>
      <c r="K27" s="173">
        <f>+'Agency Health Rates Ref Table'!C$14</f>
        <v>1525.14</v>
      </c>
      <c r="L27" s="167">
        <f>'Agency Health Rates Ref Table'!$C$3</f>
        <v>59</v>
      </c>
      <c r="M27" s="149">
        <f>'Agency Health Rates Ref Table'!H32</f>
        <v>370.34957335171237</v>
      </c>
      <c r="N27" s="172">
        <f>SUM(K27:M27)</f>
        <v>1954.4895733517124</v>
      </c>
    </row>
    <row r="28" spans="1:14" s="66" customFormat="1" x14ac:dyDescent="0.2">
      <c r="A28" s="60"/>
      <c r="B28" s="47" t="str">
        <f t="shared" si="8"/>
        <v>$46,401 - $52,400</v>
      </c>
      <c r="C28" s="173">
        <f>'Agency Health Rates Ref Table'!C6</f>
        <v>1601.3600000000001</v>
      </c>
      <c r="D28" s="184">
        <f>'Agency Health Rates Ref Table'!C3</f>
        <v>59</v>
      </c>
      <c r="E28" s="149">
        <f>'Agency Health Rates Ref Table'!F33</f>
        <v>462.62404295479996</v>
      </c>
      <c r="F28" s="172">
        <f t="shared" si="6"/>
        <v>2122.9840429548003</v>
      </c>
      <c r="G28" s="71">
        <f t="shared" si="9"/>
        <v>1410.81</v>
      </c>
      <c r="H28" s="167">
        <f>'Agency Health Rates Ref Table'!$C$3</f>
        <v>59</v>
      </c>
      <c r="I28" s="149">
        <f>'Agency Health Rates Ref Table'!G33</f>
        <v>307.75317019531252</v>
      </c>
      <c r="J28" s="172">
        <f t="shared" si="1"/>
        <v>1777.5631701953125</v>
      </c>
      <c r="K28" s="173">
        <f>+'Agency Health Rates Ref Table'!C$14</f>
        <v>1525.14</v>
      </c>
      <c r="L28" s="167">
        <f>'Agency Health Rates Ref Table'!$C$3</f>
        <v>59</v>
      </c>
      <c r="M28" s="149">
        <f>'Agency Health Rates Ref Table'!H33</f>
        <v>413.42404295479992</v>
      </c>
      <c r="N28" s="172">
        <f t="shared" si="7"/>
        <v>1997.5640429548</v>
      </c>
    </row>
    <row r="29" spans="1:14" s="66" customFormat="1" x14ac:dyDescent="0.2">
      <c r="A29" s="60"/>
      <c r="B29" s="47" t="str">
        <f t="shared" si="8"/>
        <v>$52,401 - $60,400</v>
      </c>
      <c r="C29" s="173">
        <f>'Agency Health Rates Ref Table'!C6</f>
        <v>1601.3600000000001</v>
      </c>
      <c r="D29" s="184">
        <f>'Agency Health Rates Ref Table'!C3</f>
        <v>59</v>
      </c>
      <c r="E29" s="149">
        <f>'Agency Health Rates Ref Table'!F34</f>
        <v>536.89036985667508</v>
      </c>
      <c r="F29" s="172">
        <f t="shared" si="6"/>
        <v>2197.2503698566752</v>
      </c>
      <c r="G29" s="71">
        <f t="shared" si="9"/>
        <v>1410.81</v>
      </c>
      <c r="H29" s="167">
        <f>'Agency Health Rates Ref Table'!$C$3</f>
        <v>59</v>
      </c>
      <c r="I29" s="149">
        <f>'Agency Health Rates Ref Table'!G34</f>
        <v>352.59489274531251</v>
      </c>
      <c r="J29" s="172">
        <f t="shared" si="1"/>
        <v>1822.4048927453125</v>
      </c>
      <c r="K29" s="173">
        <f>+'Agency Health Rates Ref Table'!C$14</f>
        <v>1525.14</v>
      </c>
      <c r="L29" s="167">
        <f>'Agency Health Rates Ref Table'!$C$3</f>
        <v>59</v>
      </c>
      <c r="M29" s="149">
        <f>'Agency Health Rates Ref Table'!H34</f>
        <v>487.69036985667498</v>
      </c>
      <c r="N29" s="172">
        <f t="shared" si="7"/>
        <v>2071.8303698566751</v>
      </c>
    </row>
    <row r="30" spans="1:14" s="66" customFormat="1" x14ac:dyDescent="0.2">
      <c r="A30" s="60"/>
      <c r="B30" s="47" t="str">
        <f t="shared" si="8"/>
        <v>$60,401 - $72,900</v>
      </c>
      <c r="C30" s="173">
        <f>'Agency Health Rates Ref Table'!C6</f>
        <v>1601.3600000000001</v>
      </c>
      <c r="D30" s="184">
        <f>'Agency Health Rates Ref Table'!C3</f>
        <v>59</v>
      </c>
      <c r="E30" s="149">
        <f>'Agency Health Rates Ref Table'!F35</f>
        <v>636.40724790518755</v>
      </c>
      <c r="F30" s="172">
        <f t="shared" si="6"/>
        <v>2296.7672479051876</v>
      </c>
      <c r="G30" s="71">
        <f t="shared" si="9"/>
        <v>1410.81</v>
      </c>
      <c r="H30" s="167">
        <f>'Agency Health Rates Ref Table'!$C$3</f>
        <v>59</v>
      </c>
      <c r="I30" s="149">
        <f>'Agency Health Rates Ref Table'!G35</f>
        <v>414.25226125156252</v>
      </c>
      <c r="J30" s="172">
        <f t="shared" si="1"/>
        <v>1884.0622612515624</v>
      </c>
      <c r="K30" s="173">
        <f>+'Agency Health Rates Ref Table'!C$14</f>
        <v>1525.14</v>
      </c>
      <c r="L30" s="167">
        <f>'Agency Health Rates Ref Table'!$C$3</f>
        <v>59</v>
      </c>
      <c r="M30" s="149">
        <f>'Agency Health Rates Ref Table'!H35</f>
        <v>587.2072479051875</v>
      </c>
      <c r="N30" s="172">
        <f t="shared" si="7"/>
        <v>2171.3472479051875</v>
      </c>
    </row>
    <row r="31" spans="1:14" s="66" customFormat="1" x14ac:dyDescent="0.2">
      <c r="A31" s="60"/>
      <c r="B31" s="47" t="str">
        <f t="shared" si="8"/>
        <v>$72,901 - $85,400</v>
      </c>
      <c r="C31" s="173">
        <f>'Agency Health Rates Ref Table'!C6</f>
        <v>1601.3600000000001</v>
      </c>
      <c r="D31" s="184">
        <f>'Agency Health Rates Ref Table'!C3</f>
        <v>59</v>
      </c>
      <c r="E31" s="149">
        <f>'Agency Health Rates Ref Table'!F36</f>
        <v>685.42302366042475</v>
      </c>
      <c r="F31" s="172">
        <f t="shared" si="6"/>
        <v>2345.783023660425</v>
      </c>
      <c r="G31" s="71">
        <f t="shared" si="9"/>
        <v>1410.81</v>
      </c>
      <c r="H31" s="167">
        <f>'Agency Health Rates Ref Table'!$C$3</f>
        <v>59</v>
      </c>
      <c r="I31" s="149">
        <f>'Agency Health Rates Ref Table'!G36</f>
        <v>447.8835531640625</v>
      </c>
      <c r="J31" s="172">
        <f t="shared" si="1"/>
        <v>1917.6935531640625</v>
      </c>
      <c r="K31" s="173">
        <f>+'Agency Health Rates Ref Table'!C$14</f>
        <v>1525.14</v>
      </c>
      <c r="L31" s="167">
        <f>'Agency Health Rates Ref Table'!$C$3</f>
        <v>59</v>
      </c>
      <c r="M31" s="149">
        <f>'Agency Health Rates Ref Table'!H36</f>
        <v>636.22302366042481</v>
      </c>
      <c r="N31" s="172">
        <f t="shared" si="7"/>
        <v>2220.3630236604249</v>
      </c>
    </row>
    <row r="32" spans="1:14" s="66" customFormat="1" x14ac:dyDescent="0.2">
      <c r="A32" s="69"/>
      <c r="B32" s="47" t="str">
        <f t="shared" si="8"/>
        <v>$85,401 - $110,400</v>
      </c>
      <c r="C32" s="173">
        <f>'Agency Health Rates Ref Table'!C6</f>
        <v>1601.3600000000001</v>
      </c>
      <c r="D32" s="184">
        <f>'Agency Health Rates Ref Table'!C3</f>
        <v>59</v>
      </c>
      <c r="E32" s="149">
        <f>'Agency Health Rates Ref Table'!F37</f>
        <v>811.6757793936124</v>
      </c>
      <c r="F32" s="172">
        <f t="shared" si="6"/>
        <v>2472.0357793936128</v>
      </c>
      <c r="G32" s="71">
        <f t="shared" si="9"/>
        <v>1410.81</v>
      </c>
      <c r="H32" s="167">
        <f>'Agency Health Rates Ref Table'!$C$3</f>
        <v>59</v>
      </c>
      <c r="I32" s="149">
        <f>'Agency Health Rates Ref Table'!G37</f>
        <v>543.17221358281245</v>
      </c>
      <c r="J32" s="172">
        <f t="shared" si="1"/>
        <v>2012.9822135828124</v>
      </c>
      <c r="K32" s="173">
        <f>+'Agency Health Rates Ref Table'!C$14</f>
        <v>1525.14</v>
      </c>
      <c r="L32" s="167">
        <f>'Agency Health Rates Ref Table'!$C$3</f>
        <v>59</v>
      </c>
      <c r="M32" s="149">
        <f>'Agency Health Rates Ref Table'!H37</f>
        <v>762.47577939361247</v>
      </c>
      <c r="N32" s="172">
        <f>SUM(K32:M32)</f>
        <v>2346.6157793936127</v>
      </c>
    </row>
    <row r="33" spans="1:14" s="66" customFormat="1" x14ac:dyDescent="0.2">
      <c r="A33" s="69"/>
      <c r="B33" s="47" t="str">
        <f t="shared" si="8"/>
        <v>$110,401 - $135,400</v>
      </c>
      <c r="C33" s="173">
        <f>'Agency Health Rates Ref Table'!C6</f>
        <v>1601.3600000000001</v>
      </c>
      <c r="D33" s="184">
        <f>'Agency Health Rates Ref Table'!C3</f>
        <v>59</v>
      </c>
      <c r="E33" s="149">
        <f>'Agency Health Rates Ref Table'!F38</f>
        <v>985.45898434399987</v>
      </c>
      <c r="F33" s="172">
        <f t="shared" si="6"/>
        <v>2645.818984344</v>
      </c>
      <c r="G33" s="71">
        <f t="shared" si="9"/>
        <v>1410.81</v>
      </c>
      <c r="H33" s="167">
        <f>'Agency Health Rates Ref Table'!$C$3</f>
        <v>59</v>
      </c>
      <c r="I33" s="149">
        <f>'Agency Health Rates Ref Table'!G38</f>
        <v>666.48695059531246</v>
      </c>
      <c r="J33" s="172">
        <f t="shared" si="1"/>
        <v>2136.2969505953124</v>
      </c>
      <c r="K33" s="173">
        <f>+'Agency Health Rates Ref Table'!C$14</f>
        <v>1525.14</v>
      </c>
      <c r="L33" s="167">
        <f>'Agency Health Rates Ref Table'!$C$3</f>
        <v>59</v>
      </c>
      <c r="M33" s="149">
        <f>'Agency Health Rates Ref Table'!H38</f>
        <v>936.25898434399983</v>
      </c>
      <c r="N33" s="172">
        <f t="shared" si="7"/>
        <v>2520.3989843439999</v>
      </c>
    </row>
    <row r="34" spans="1:14" s="66" customFormat="1" ht="12.75" thickBot="1" x14ac:dyDescent="0.25">
      <c r="A34" s="76"/>
      <c r="B34" s="48" t="str">
        <f t="shared" si="8"/>
        <v>$135,401 - +</v>
      </c>
      <c r="C34" s="177">
        <f>'Agency Health Rates Ref Table'!C6</f>
        <v>1601.3600000000001</v>
      </c>
      <c r="D34" s="191">
        <f>'Agency Health Rates Ref Table'!C3</f>
        <v>59</v>
      </c>
      <c r="E34" s="150">
        <f>'Agency Health Rates Ref Table'!F39</f>
        <v>1133.9916381477499</v>
      </c>
      <c r="F34" s="176">
        <f t="shared" si="6"/>
        <v>2794.3516381477502</v>
      </c>
      <c r="G34" s="73">
        <f t="shared" si="9"/>
        <v>1410.81</v>
      </c>
      <c r="H34" s="178">
        <f>'Agency Health Rates Ref Table'!$C$3</f>
        <v>59</v>
      </c>
      <c r="I34" s="150">
        <f>'Agency Health Rates Ref Table'!G39</f>
        <v>761.77561101406252</v>
      </c>
      <c r="J34" s="176">
        <f t="shared" si="1"/>
        <v>2231.5856110140626</v>
      </c>
      <c r="K34" s="177">
        <f>+'Agency Health Rates Ref Table'!C$14</f>
        <v>1525.14</v>
      </c>
      <c r="L34" s="259">
        <f>'Agency Health Rates Ref Table'!$C$3</f>
        <v>59</v>
      </c>
      <c r="M34" s="150">
        <f>'Agency Health Rates Ref Table'!H39</f>
        <v>1084.7916381477498</v>
      </c>
      <c r="N34" s="176">
        <f t="shared" si="7"/>
        <v>2668.9316381477502</v>
      </c>
    </row>
    <row r="35" spans="1:14" x14ac:dyDescent="0.2">
      <c r="A35" s="63"/>
      <c r="B35" s="64"/>
      <c r="C35" s="192"/>
      <c r="D35" s="192"/>
      <c r="E35" s="193"/>
      <c r="F35" s="194"/>
      <c r="G35" s="64"/>
      <c r="H35" s="64"/>
      <c r="I35" s="193"/>
      <c r="J35" s="194"/>
      <c r="K35" s="64"/>
      <c r="L35" s="64"/>
      <c r="M35" s="193"/>
      <c r="N35" s="194"/>
    </row>
    <row r="36" spans="1:14" x14ac:dyDescent="0.2">
      <c r="A36" s="63"/>
      <c r="B36" s="64"/>
      <c r="C36" s="192"/>
      <c r="D36" s="192"/>
      <c r="E36" s="193"/>
      <c r="F36" s="194"/>
      <c r="G36" s="64"/>
      <c r="H36" s="64"/>
      <c r="I36" s="193"/>
      <c r="J36" s="194"/>
      <c r="K36" s="64"/>
      <c r="L36" s="64"/>
      <c r="M36" s="193"/>
      <c r="N36" s="194"/>
    </row>
    <row r="37" spans="1:14" x14ac:dyDescent="0.2">
      <c r="A37" s="268"/>
      <c r="B37" s="64"/>
      <c r="C37" s="192"/>
      <c r="D37" s="192"/>
      <c r="E37" s="193"/>
      <c r="F37" s="194"/>
      <c r="G37" s="64"/>
      <c r="H37" s="64"/>
      <c r="I37" s="193"/>
      <c r="J37" s="194"/>
      <c r="K37" s="64"/>
      <c r="L37" s="64"/>
      <c r="M37" s="193"/>
      <c r="N37" s="194"/>
    </row>
    <row r="38" spans="1:14" x14ac:dyDescent="0.2">
      <c r="A38" s="63"/>
      <c r="B38" s="64"/>
      <c r="C38" s="192"/>
      <c r="D38" s="192"/>
      <c r="E38" s="193"/>
      <c r="F38" s="194"/>
      <c r="G38" s="64"/>
      <c r="H38" s="64"/>
      <c r="I38" s="193"/>
      <c r="J38" s="194"/>
      <c r="K38" s="64"/>
      <c r="L38" s="64"/>
      <c r="M38" s="193"/>
      <c r="N38" s="194"/>
    </row>
    <row r="39" spans="1:14" x14ac:dyDescent="0.2">
      <c r="A39" s="63"/>
      <c r="B39" s="64"/>
      <c r="C39" s="192"/>
      <c r="D39" s="192"/>
      <c r="E39" s="193"/>
      <c r="F39" s="194"/>
      <c r="G39" s="64"/>
      <c r="H39" s="64"/>
      <c r="I39" s="193"/>
      <c r="J39" s="194"/>
      <c r="K39" s="64"/>
      <c r="L39" s="64"/>
      <c r="M39" s="193"/>
      <c r="N39" s="194"/>
    </row>
    <row r="40" spans="1:14" x14ac:dyDescent="0.2">
      <c r="A40" s="63"/>
      <c r="B40" s="64"/>
      <c r="C40" s="192"/>
      <c r="D40" s="192"/>
      <c r="E40" s="193"/>
      <c r="F40" s="194"/>
      <c r="G40" s="64"/>
      <c r="H40" s="64"/>
      <c r="I40" s="193"/>
      <c r="J40" s="194"/>
      <c r="K40" s="64"/>
      <c r="L40" s="64"/>
      <c r="M40" s="193"/>
      <c r="N40" s="194"/>
    </row>
    <row r="41" spans="1:14" x14ac:dyDescent="0.2">
      <c r="A41" s="63"/>
      <c r="B41" s="64"/>
      <c r="C41" s="192"/>
      <c r="D41" s="192"/>
      <c r="E41" s="193"/>
      <c r="F41" s="194"/>
      <c r="G41" s="64"/>
      <c r="H41" s="64"/>
      <c r="I41" s="193"/>
      <c r="J41" s="194"/>
      <c r="K41" s="64"/>
      <c r="L41" s="64"/>
      <c r="M41" s="193"/>
      <c r="N41" s="194"/>
    </row>
    <row r="42" spans="1:14" ht="12.75" thickBot="1" x14ac:dyDescent="0.25">
      <c r="A42" s="63"/>
      <c r="B42" s="64"/>
      <c r="C42" s="192"/>
      <c r="D42" s="192"/>
      <c r="E42" s="193"/>
      <c r="F42" s="194"/>
      <c r="G42" s="64"/>
      <c r="H42" s="64"/>
      <c r="I42" s="193"/>
      <c r="J42" s="194"/>
      <c r="K42" s="64"/>
      <c r="L42" s="64"/>
      <c r="M42" s="193"/>
      <c r="N42" s="194"/>
    </row>
    <row r="43" spans="1:14" s="66" customFormat="1" ht="14.25" customHeight="1" thickBot="1" x14ac:dyDescent="0.25">
      <c r="A43" s="289"/>
      <c r="B43" s="290"/>
      <c r="C43" s="195"/>
      <c r="D43" s="196"/>
      <c r="E43" s="381" t="s">
        <v>43</v>
      </c>
      <c r="F43" s="382"/>
      <c r="G43" s="197"/>
      <c r="H43" s="197"/>
      <c r="I43" s="383" t="s">
        <v>44</v>
      </c>
      <c r="J43" s="384"/>
      <c r="K43" s="204"/>
      <c r="L43" s="204"/>
      <c r="M43" s="383" t="s">
        <v>45</v>
      </c>
      <c r="N43" s="384"/>
    </row>
    <row r="44" spans="1:14" s="66" customFormat="1" ht="27.75" customHeight="1" thickBot="1" x14ac:dyDescent="0.25">
      <c r="A44" s="74" t="s">
        <v>2</v>
      </c>
      <c r="B44" s="285" t="s">
        <v>83</v>
      </c>
      <c r="C44" s="198" t="s">
        <v>3</v>
      </c>
      <c r="D44" s="198" t="s">
        <v>36</v>
      </c>
      <c r="E44" s="199" t="s">
        <v>4</v>
      </c>
      <c r="F44" s="200" t="s">
        <v>5</v>
      </c>
      <c r="G44" s="201" t="s">
        <v>3</v>
      </c>
      <c r="H44" s="201" t="s">
        <v>36</v>
      </c>
      <c r="I44" s="199" t="s">
        <v>4</v>
      </c>
      <c r="J44" s="200" t="s">
        <v>5</v>
      </c>
      <c r="K44" s="201" t="s">
        <v>3</v>
      </c>
      <c r="L44" s="201" t="s">
        <v>36</v>
      </c>
      <c r="M44" s="199" t="s">
        <v>4</v>
      </c>
      <c r="N44" s="200" t="s">
        <v>5</v>
      </c>
    </row>
    <row r="45" spans="1:14" s="66" customFormat="1" x14ac:dyDescent="0.2">
      <c r="A45" s="69"/>
      <c r="B45" s="46" t="str">
        <f>+B25</f>
        <v>$0 - $30,400</v>
      </c>
      <c r="C45" s="170">
        <f>'Agency Health Rates Ref Table'!C7</f>
        <v>1601</v>
      </c>
      <c r="D45" s="171">
        <f>'Agency Health Rates Ref Table'!C3</f>
        <v>59</v>
      </c>
      <c r="E45" s="168">
        <f>'Agency Health Rates Ref Table'!F43</f>
        <v>241.43494135458434</v>
      </c>
      <c r="F45" s="169">
        <f>SUM(C45:E45)</f>
        <v>1901.4349413545842</v>
      </c>
      <c r="G45" s="70">
        <f t="shared" ref="G45:G54" si="10">G25</f>
        <v>1410.81</v>
      </c>
      <c r="H45" s="171">
        <f>'Agency Health Rates Ref Table'!$C$3</f>
        <v>59</v>
      </c>
      <c r="I45" s="168">
        <f>'Agency Health Rates Ref Table'!G43</f>
        <v>175.69364850156251</v>
      </c>
      <c r="J45" s="169">
        <f t="shared" ref="J45:J54" si="11">SUM(G45:I45)</f>
        <v>1645.5036485015626</v>
      </c>
      <c r="K45" s="170">
        <f>+'Agency Health Rates Ref Table'!C$14</f>
        <v>1525.14</v>
      </c>
      <c r="L45" s="171">
        <f>'Agency Health Rates Ref Table'!$C$3</f>
        <v>59</v>
      </c>
      <c r="M45" s="168">
        <f>'Agency Health Rates Ref Table'!H43</f>
        <v>203.50994135458433</v>
      </c>
      <c r="N45" s="169">
        <f t="shared" ref="N45:N54" si="12">SUM(K45:M45)</f>
        <v>1787.6499413545844</v>
      </c>
    </row>
    <row r="46" spans="1:14" s="66" customFormat="1" x14ac:dyDescent="0.2">
      <c r="A46" s="60" t="s">
        <v>40</v>
      </c>
      <c r="B46" s="47" t="str">
        <f t="shared" ref="B46:B54" si="13">+B26</f>
        <v>$30,401 - $40,400</v>
      </c>
      <c r="C46" s="173">
        <f>'Agency Health Rates Ref Table'!C7</f>
        <v>1601</v>
      </c>
      <c r="D46" s="184">
        <f>'Agency Health Rates Ref Table'!C3</f>
        <v>59</v>
      </c>
      <c r="E46" s="149">
        <f>'Agency Health Rates Ref Table'!F44</f>
        <v>296.27043679757497</v>
      </c>
      <c r="F46" s="172">
        <f t="shared" ref="F46:F54" si="14">SUM(C46:E46)</f>
        <v>1956.270436797575</v>
      </c>
      <c r="G46" s="71">
        <f t="shared" si="10"/>
        <v>1410.81</v>
      </c>
      <c r="H46" s="167">
        <f>'Agency Health Rates Ref Table'!$C$3</f>
        <v>59</v>
      </c>
      <c r="I46" s="149">
        <f>'Agency Health Rates Ref Table'!G44</f>
        <v>199.51581360624999</v>
      </c>
      <c r="J46" s="172">
        <f t="shared" si="11"/>
        <v>1669.32581360625</v>
      </c>
      <c r="K46" s="173">
        <f>+'Agency Health Rates Ref Table'!C$14</f>
        <v>1525.14</v>
      </c>
      <c r="L46" s="167">
        <f>'Agency Health Rates Ref Table'!$C$3</f>
        <v>59</v>
      </c>
      <c r="M46" s="149">
        <f>'Agency Health Rates Ref Table'!H44</f>
        <v>258.34543679757496</v>
      </c>
      <c r="N46" s="172">
        <f t="shared" si="12"/>
        <v>1842.4854367975749</v>
      </c>
    </row>
    <row r="47" spans="1:14" s="66" customFormat="1" x14ac:dyDescent="0.2">
      <c r="A47" s="60" t="s">
        <v>41</v>
      </c>
      <c r="B47" s="47" t="str">
        <f t="shared" si="13"/>
        <v>$40,401 - $46,400</v>
      </c>
      <c r="C47" s="173">
        <f>'Agency Health Rates Ref Table'!C7</f>
        <v>1601</v>
      </c>
      <c r="D47" s="184">
        <f>'Agency Health Rates Ref Table'!C3</f>
        <v>59</v>
      </c>
      <c r="E47" s="149">
        <f>'Agency Health Rates Ref Table'!F45</f>
        <v>330.35736639727185</v>
      </c>
      <c r="F47" s="172">
        <f t="shared" si="14"/>
        <v>1990.3573663972718</v>
      </c>
      <c r="G47" s="71">
        <f t="shared" si="10"/>
        <v>1410.81</v>
      </c>
      <c r="H47" s="167">
        <f>'Agency Health Rates Ref Table'!$C$3</f>
        <v>59</v>
      </c>
      <c r="I47" s="149">
        <f>'Agency Health Rates Ref Table'!G45</f>
        <v>220.53537105156249</v>
      </c>
      <c r="J47" s="172">
        <f>SUM(G47:I47)</f>
        <v>1690.3453710515623</v>
      </c>
      <c r="K47" s="173">
        <f>+'Agency Health Rates Ref Table'!C$14</f>
        <v>1525.14</v>
      </c>
      <c r="L47" s="167">
        <f>'Agency Health Rates Ref Table'!$C$3</f>
        <v>59</v>
      </c>
      <c r="M47" s="149">
        <f>'Agency Health Rates Ref Table'!H45</f>
        <v>292.43236639727184</v>
      </c>
      <c r="N47" s="172">
        <f>SUM(K47:M47)</f>
        <v>1876.5723663972719</v>
      </c>
    </row>
    <row r="48" spans="1:14" s="66" customFormat="1" x14ac:dyDescent="0.2">
      <c r="A48" s="60"/>
      <c r="B48" s="47" t="str">
        <f t="shared" si="13"/>
        <v>$46,401 - $52,400</v>
      </c>
      <c r="C48" s="173">
        <f>'Agency Health Rates Ref Table'!C7</f>
        <v>1601</v>
      </c>
      <c r="D48" s="184">
        <f>'Agency Health Rates Ref Table'!C3</f>
        <v>59</v>
      </c>
      <c r="E48" s="149">
        <f>'Agency Health Rates Ref Table'!F46</f>
        <v>358.5161343274562</v>
      </c>
      <c r="F48" s="172">
        <f t="shared" si="14"/>
        <v>2018.5161343274563</v>
      </c>
      <c r="G48" s="71">
        <f t="shared" si="10"/>
        <v>1410.81</v>
      </c>
      <c r="H48" s="167">
        <f>'Agency Health Rates Ref Table'!$C$3</f>
        <v>59</v>
      </c>
      <c r="I48" s="149">
        <f>'Agency Health Rates Ref Table'!G46</f>
        <v>234.54840934843747</v>
      </c>
      <c r="J48" s="172">
        <f t="shared" si="11"/>
        <v>1704.3584093484374</v>
      </c>
      <c r="K48" s="173">
        <f>+'Agency Health Rates Ref Table'!C$14</f>
        <v>1525.14</v>
      </c>
      <c r="L48" s="167">
        <f>'Agency Health Rates Ref Table'!$C$3</f>
        <v>59</v>
      </c>
      <c r="M48" s="149">
        <f>'Agency Health Rates Ref Table'!H46</f>
        <v>320.59113432745619</v>
      </c>
      <c r="N48" s="172">
        <f t="shared" si="12"/>
        <v>1904.7311343274564</v>
      </c>
    </row>
    <row r="49" spans="1:14" s="66" customFormat="1" x14ac:dyDescent="0.2">
      <c r="A49" s="60"/>
      <c r="B49" s="47" t="str">
        <f t="shared" si="13"/>
        <v>$52,401 - $60,400</v>
      </c>
      <c r="C49" s="173">
        <f>'Agency Health Rates Ref Table'!C7</f>
        <v>1601</v>
      </c>
      <c r="D49" s="184">
        <f>'Agency Health Rates Ref Table'!C3</f>
        <v>59</v>
      </c>
      <c r="E49" s="149">
        <f>'Agency Health Rates Ref Table'!F47</f>
        <v>420.76183185733743</v>
      </c>
      <c r="F49" s="172">
        <f>SUM(C49:E49)</f>
        <v>2080.7618318573373</v>
      </c>
      <c r="G49" s="71">
        <f t="shared" si="10"/>
        <v>1410.81</v>
      </c>
      <c r="H49" s="167">
        <f>'Agency Health Rates Ref Table'!$C$3</f>
        <v>59</v>
      </c>
      <c r="I49" s="149">
        <f>'Agency Health Rates Ref Table'!G47</f>
        <v>265.37709360156248</v>
      </c>
      <c r="J49" s="172">
        <f t="shared" si="11"/>
        <v>1735.1870936015625</v>
      </c>
      <c r="K49" s="173">
        <f>+'Agency Health Rates Ref Table'!C$14</f>
        <v>1525.14</v>
      </c>
      <c r="L49" s="167">
        <f>'Agency Health Rates Ref Table'!$C$3</f>
        <v>59</v>
      </c>
      <c r="M49" s="149">
        <f>'Agency Health Rates Ref Table'!H47</f>
        <v>382.83683185733742</v>
      </c>
      <c r="N49" s="172">
        <f t="shared" si="12"/>
        <v>1966.9768318573374</v>
      </c>
    </row>
    <row r="50" spans="1:14" s="66" customFormat="1" x14ac:dyDescent="0.2">
      <c r="A50" s="60"/>
      <c r="B50" s="47" t="str">
        <f t="shared" si="13"/>
        <v>$60,401 - $72,900</v>
      </c>
      <c r="C50" s="173">
        <f>'Agency Health Rates Ref Table'!C7</f>
        <v>1601</v>
      </c>
      <c r="D50" s="184">
        <f>'Agency Health Rates Ref Table'!C3</f>
        <v>59</v>
      </c>
      <c r="E50" s="149">
        <f>'Agency Health Rates Ref Table'!F48</f>
        <v>500.79201439575621</v>
      </c>
      <c r="F50" s="172">
        <f>SUM(C50:E50)</f>
        <v>2160.7920143957563</v>
      </c>
      <c r="G50" s="71">
        <f t="shared" si="10"/>
        <v>1410.81</v>
      </c>
      <c r="H50" s="167">
        <f>'Agency Health Rates Ref Table'!$C$3</f>
        <v>59</v>
      </c>
      <c r="I50" s="149">
        <f>'Agency Health Rates Ref Table'!G48</f>
        <v>313.02142381093751</v>
      </c>
      <c r="J50" s="172">
        <f t="shared" si="11"/>
        <v>1782.8314238109374</v>
      </c>
      <c r="K50" s="173">
        <f>+'Agency Health Rates Ref Table'!C$14</f>
        <v>1525.14</v>
      </c>
      <c r="L50" s="167">
        <f>'Agency Health Rates Ref Table'!$C$3</f>
        <v>59</v>
      </c>
      <c r="M50" s="149">
        <f>'Agency Health Rates Ref Table'!H48</f>
        <v>462.8670143957562</v>
      </c>
      <c r="N50" s="172">
        <f t="shared" si="12"/>
        <v>2047.0070143957564</v>
      </c>
    </row>
    <row r="51" spans="1:14" s="66" customFormat="1" x14ac:dyDescent="0.2">
      <c r="A51" s="60"/>
      <c r="B51" s="47" t="str">
        <f t="shared" si="13"/>
        <v>$72,901 - $85,400</v>
      </c>
      <c r="C51" s="173">
        <f>'Agency Health Rates Ref Table'!C7</f>
        <v>1601</v>
      </c>
      <c r="D51" s="184">
        <f>'Agency Health Rates Ref Table'!C3</f>
        <v>59</v>
      </c>
      <c r="E51" s="149">
        <f>'Agency Health Rates Ref Table'!F49</f>
        <v>560.07363109088124</v>
      </c>
      <c r="F51" s="172">
        <f t="shared" si="14"/>
        <v>2220.0736310908815</v>
      </c>
      <c r="G51" s="71">
        <f t="shared" si="10"/>
        <v>1410.81</v>
      </c>
      <c r="H51" s="167">
        <f>'Agency Health Rates Ref Table'!$C$3</f>
        <v>59</v>
      </c>
      <c r="I51" s="149">
        <f>'Agency Health Rates Ref Table'!G49</f>
        <v>355.06053870156251</v>
      </c>
      <c r="J51" s="172">
        <f t="shared" si="11"/>
        <v>1824.8705387015625</v>
      </c>
      <c r="K51" s="173">
        <f>+'Agency Health Rates Ref Table'!C$14</f>
        <v>1525.14</v>
      </c>
      <c r="L51" s="167">
        <f>'Agency Health Rates Ref Table'!$C$3</f>
        <v>59</v>
      </c>
      <c r="M51" s="149">
        <f>'Agency Health Rates Ref Table'!H49</f>
        <v>522.14863109088128</v>
      </c>
      <c r="N51" s="172">
        <f t="shared" si="12"/>
        <v>2106.2886310908816</v>
      </c>
    </row>
    <row r="52" spans="1:14" s="66" customFormat="1" x14ac:dyDescent="0.2">
      <c r="A52" s="69"/>
      <c r="B52" s="47" t="str">
        <f t="shared" si="13"/>
        <v>$85,401 - $110,400</v>
      </c>
      <c r="C52" s="173">
        <f>'Agency Health Rates Ref Table'!C7</f>
        <v>1601</v>
      </c>
      <c r="D52" s="184">
        <f>'Agency Health Rates Ref Table'!C3</f>
        <v>59</v>
      </c>
      <c r="E52" s="149">
        <f>'Agency Health Rates Ref Table'!F50</f>
        <v>699.38543032442487</v>
      </c>
      <c r="F52" s="172">
        <f t="shared" si="14"/>
        <v>2359.3854303244248</v>
      </c>
      <c r="G52" s="71">
        <f t="shared" si="10"/>
        <v>1410.81</v>
      </c>
      <c r="H52" s="167">
        <f>'Agency Health Rates Ref Table'!$C$3</f>
        <v>59</v>
      </c>
      <c r="I52" s="149">
        <f>'Agency Health Rates Ref Table'!G50</f>
        <v>461.5596297578125</v>
      </c>
      <c r="J52" s="172">
        <f t="shared" si="11"/>
        <v>1931.3696297578124</v>
      </c>
      <c r="K52" s="173">
        <f>+'Agency Health Rates Ref Table'!C$14</f>
        <v>1525.14</v>
      </c>
      <c r="L52" s="167">
        <f>'Agency Health Rates Ref Table'!$C$3</f>
        <v>59</v>
      </c>
      <c r="M52" s="149">
        <f>'Agency Health Rates Ref Table'!H50</f>
        <v>661.46043032442492</v>
      </c>
      <c r="N52" s="172">
        <f>SUM(K52:M52)</f>
        <v>2245.6004303244249</v>
      </c>
    </row>
    <row r="53" spans="1:14" s="66" customFormat="1" x14ac:dyDescent="0.2">
      <c r="A53" s="69"/>
      <c r="B53" s="47" t="str">
        <f t="shared" si="13"/>
        <v>$110,401 - $135,400</v>
      </c>
      <c r="C53" s="173">
        <f>'Agency Health Rates Ref Table'!C7</f>
        <v>1601</v>
      </c>
      <c r="D53" s="184">
        <f>'Agency Health Rates Ref Table'!C3</f>
        <v>59</v>
      </c>
      <c r="E53" s="149">
        <f>'Agency Health Rates Ref Table'!F51</f>
        <v>874.26619957504352</v>
      </c>
      <c r="F53" s="172">
        <f t="shared" si="14"/>
        <v>2534.2661995750436</v>
      </c>
      <c r="G53" s="71">
        <f t="shared" si="10"/>
        <v>1410.81</v>
      </c>
      <c r="H53" s="167">
        <f>'Agency Health Rates Ref Table'!$C$3</f>
        <v>59</v>
      </c>
      <c r="I53" s="149">
        <f>'Agency Health Rates Ref Table'!G51</f>
        <v>584.87436677031246</v>
      </c>
      <c r="J53" s="172">
        <f t="shared" si="11"/>
        <v>2054.6843667703124</v>
      </c>
      <c r="K53" s="173">
        <f>+'Agency Health Rates Ref Table'!C$14</f>
        <v>1525.14</v>
      </c>
      <c r="L53" s="167">
        <f>'Agency Health Rates Ref Table'!$C$3</f>
        <v>59</v>
      </c>
      <c r="M53" s="149">
        <f>'Agency Health Rates Ref Table'!H51</f>
        <v>836.34119957504356</v>
      </c>
      <c r="N53" s="172">
        <f t="shared" si="12"/>
        <v>2420.4811995750438</v>
      </c>
    </row>
    <row r="54" spans="1:14" s="66" customFormat="1" ht="12.75" thickBot="1" x14ac:dyDescent="0.25">
      <c r="A54" s="72"/>
      <c r="B54" s="48" t="str">
        <f t="shared" si="13"/>
        <v>$135,401 - +</v>
      </c>
      <c r="C54" s="177">
        <f>'Agency Health Rates Ref Table'!C7</f>
        <v>1601</v>
      </c>
      <c r="D54" s="191">
        <f>'Agency Health Rates Ref Table'!C3</f>
        <v>59</v>
      </c>
      <c r="E54" s="150">
        <f>'Agency Health Rates Ref Table'!F52</f>
        <v>1004.6857563043187</v>
      </c>
      <c r="F54" s="176">
        <f t="shared" si="14"/>
        <v>2664.6857563043186</v>
      </c>
      <c r="G54" s="73">
        <f t="shared" si="10"/>
        <v>1410.81</v>
      </c>
      <c r="H54" s="178">
        <f>'Agency Health Rates Ref Table'!$C$3</f>
        <v>59</v>
      </c>
      <c r="I54" s="150">
        <f>'Agency Health Rates Ref Table'!G52</f>
        <v>680.16302718906252</v>
      </c>
      <c r="J54" s="176">
        <f t="shared" si="11"/>
        <v>2149.9730271890626</v>
      </c>
      <c r="K54" s="177">
        <f>+'Agency Health Rates Ref Table'!C$14</f>
        <v>1525.14</v>
      </c>
      <c r="L54" s="178">
        <f>'Agency Health Rates Ref Table'!$C$3</f>
        <v>59</v>
      </c>
      <c r="M54" s="150">
        <f>'Agency Health Rates Ref Table'!H52</f>
        <v>966.76075630431876</v>
      </c>
      <c r="N54" s="176">
        <f t="shared" si="12"/>
        <v>2550.9007563043187</v>
      </c>
    </row>
    <row r="55" spans="1:14" ht="12.75" thickBot="1" x14ac:dyDescent="0.25">
      <c r="A55" s="12" t="s">
        <v>100</v>
      </c>
      <c r="B55" s="288"/>
      <c r="C55" s="188"/>
      <c r="D55" s="189"/>
      <c r="E55" s="181"/>
      <c r="F55" s="182"/>
      <c r="G55" s="190"/>
      <c r="H55" s="182"/>
      <c r="I55" s="182"/>
      <c r="J55" s="182"/>
      <c r="K55" s="182"/>
      <c r="L55" s="258"/>
      <c r="M55" s="202"/>
      <c r="N55" s="203"/>
    </row>
    <row r="56" spans="1:14" x14ac:dyDescent="0.2">
      <c r="A56" s="75"/>
      <c r="B56" s="46" t="str">
        <f>+B45</f>
        <v>$0 - $30,400</v>
      </c>
      <c r="C56" s="170">
        <f>'Agency Health Rates Ref Table'!C$7</f>
        <v>1601</v>
      </c>
      <c r="D56" s="171">
        <f>'Agency Health Rates Ref Table'!C$3</f>
        <v>59</v>
      </c>
      <c r="E56" s="168">
        <f>'Agency Health Rates Ref Table'!F56</f>
        <v>866.66475646086246</v>
      </c>
      <c r="F56" s="169">
        <f t="shared" ref="F56:F65" si="15">SUM(C56:E56)</f>
        <v>2526.6647564608625</v>
      </c>
      <c r="G56" s="70">
        <f>+'Agency Health Rates Ref Table'!C$10</f>
        <v>1410.81</v>
      </c>
      <c r="H56" s="171">
        <f>'Agency Health Rates Ref Table'!$C$3</f>
        <v>59</v>
      </c>
      <c r="I56" s="168">
        <f>'Agency Health Rates Ref Table'!G56</f>
        <v>754.878851903125</v>
      </c>
      <c r="J56" s="169">
        <f t="shared" ref="J56:J65" si="16">SUM(G56:I56)</f>
        <v>2224.6888519031249</v>
      </c>
      <c r="K56" s="170">
        <f>+'Agency Health Rates Ref Table'!C$14</f>
        <v>1525.14</v>
      </c>
      <c r="L56" s="167">
        <f>'Agency Health Rates Ref Table'!$C$3</f>
        <v>59</v>
      </c>
      <c r="M56" s="168">
        <f>'Agency Health Rates Ref Table'!H56</f>
        <v>797.46475646086242</v>
      </c>
      <c r="N56" s="169">
        <f t="shared" ref="N56:N57" si="17">SUM(K56:M56)</f>
        <v>2381.6047564608625</v>
      </c>
    </row>
    <row r="57" spans="1:14" x14ac:dyDescent="0.2">
      <c r="A57" s="60" t="s">
        <v>40</v>
      </c>
      <c r="B57" s="47" t="str">
        <f t="shared" ref="B57:B65" si="18">+B46</f>
        <v>$30,401 - $40,400</v>
      </c>
      <c r="C57" s="173">
        <f>'Agency Health Rates Ref Table'!C$7</f>
        <v>1601</v>
      </c>
      <c r="D57" s="184">
        <f>'Agency Health Rates Ref Table'!C$3</f>
        <v>59</v>
      </c>
      <c r="E57" s="149">
        <f>'Agency Health Rates Ref Table'!F57</f>
        <v>939.44575682469986</v>
      </c>
      <c r="F57" s="172">
        <f t="shared" si="15"/>
        <v>2599.4457568246999</v>
      </c>
      <c r="G57" s="71">
        <f t="shared" ref="G57:G65" si="19">$G$25</f>
        <v>1410.81</v>
      </c>
      <c r="H57" s="167">
        <f>'Agency Health Rates Ref Table'!$C$3</f>
        <v>59</v>
      </c>
      <c r="I57" s="149">
        <f>'Agency Health Rates Ref Table'!G57</f>
        <v>792.71405530468746</v>
      </c>
      <c r="J57" s="172">
        <f t="shared" si="16"/>
        <v>2262.5240553046874</v>
      </c>
      <c r="K57" s="173">
        <f>+'Agency Health Rates Ref Table'!C$14</f>
        <v>1525.14</v>
      </c>
      <c r="L57" s="167">
        <f>'Agency Health Rates Ref Table'!$C$3</f>
        <v>59</v>
      </c>
      <c r="M57" s="149">
        <f>'Agency Health Rates Ref Table'!H57</f>
        <v>870.24575682469992</v>
      </c>
      <c r="N57" s="172">
        <f t="shared" si="17"/>
        <v>2454.3857568246999</v>
      </c>
    </row>
    <row r="58" spans="1:14" x14ac:dyDescent="0.2">
      <c r="A58" s="60" t="s">
        <v>41</v>
      </c>
      <c r="B58" s="47" t="str">
        <f t="shared" si="18"/>
        <v>$40,401 - $46,400</v>
      </c>
      <c r="C58" s="173">
        <f>'Agency Health Rates Ref Table'!C$7</f>
        <v>1601</v>
      </c>
      <c r="D58" s="184">
        <f>'Agency Health Rates Ref Table'!C$3</f>
        <v>59</v>
      </c>
      <c r="E58" s="149">
        <f>'Agency Health Rates Ref Table'!F58</f>
        <v>979.54957335171241</v>
      </c>
      <c r="F58" s="172">
        <f t="shared" si="15"/>
        <v>2639.5495733517123</v>
      </c>
      <c r="G58" s="71">
        <f t="shared" si="19"/>
        <v>1410.81</v>
      </c>
      <c r="H58" s="167">
        <f>'Agency Health Rates Ref Table'!$C$3</f>
        <v>59</v>
      </c>
      <c r="I58" s="149">
        <f>'Agency Health Rates Ref Table'!G58</f>
        <v>812.33230892031258</v>
      </c>
      <c r="J58" s="172">
        <f t="shared" si="16"/>
        <v>2282.1423089203126</v>
      </c>
      <c r="K58" s="173">
        <f>+'Agency Health Rates Ref Table'!C$14</f>
        <v>1525.14</v>
      </c>
      <c r="L58" s="167">
        <f>'Agency Health Rates Ref Table'!$C$3</f>
        <v>59</v>
      </c>
      <c r="M58" s="149">
        <f>'Agency Health Rates Ref Table'!H58</f>
        <v>910.34957335171237</v>
      </c>
      <c r="N58" s="172">
        <f>SUM(K58:M58)</f>
        <v>2494.4895733517124</v>
      </c>
    </row>
    <row r="59" spans="1:14" x14ac:dyDescent="0.2">
      <c r="A59" s="60"/>
      <c r="B59" s="47" t="str">
        <f t="shared" si="18"/>
        <v>$46,401 - $52,400</v>
      </c>
      <c r="C59" s="173">
        <f>'Agency Health Rates Ref Table'!C$7</f>
        <v>1601</v>
      </c>
      <c r="D59" s="184">
        <f>'Agency Health Rates Ref Table'!C$3</f>
        <v>59</v>
      </c>
      <c r="E59" s="149">
        <f>'Agency Health Rates Ref Table'!F59</f>
        <v>1022.6240429548</v>
      </c>
      <c r="F59" s="172">
        <f t="shared" si="15"/>
        <v>2682.6240429547997</v>
      </c>
      <c r="G59" s="71">
        <f t="shared" si="19"/>
        <v>1410.81</v>
      </c>
      <c r="H59" s="167">
        <f>'Agency Health Rates Ref Table'!$C$3</f>
        <v>59</v>
      </c>
      <c r="I59" s="149">
        <f>'Agency Health Rates Ref Table'!G59</f>
        <v>834.75317019531258</v>
      </c>
      <c r="J59" s="172">
        <f t="shared" si="16"/>
        <v>2304.5631701953125</v>
      </c>
      <c r="K59" s="173">
        <f>+'Agency Health Rates Ref Table'!C$14</f>
        <v>1525.14</v>
      </c>
      <c r="L59" s="167">
        <f>'Agency Health Rates Ref Table'!$C$3</f>
        <v>59</v>
      </c>
      <c r="M59" s="149">
        <f>'Agency Health Rates Ref Table'!H59</f>
        <v>953.42404295479992</v>
      </c>
      <c r="N59" s="172">
        <f t="shared" ref="N59:N62" si="20">SUM(K59:M59)</f>
        <v>2537.5640429548002</v>
      </c>
    </row>
    <row r="60" spans="1:14" x14ac:dyDescent="0.2">
      <c r="A60" s="60"/>
      <c r="B60" s="47" t="str">
        <f t="shared" si="18"/>
        <v>$52,401 - $60,400</v>
      </c>
      <c r="C60" s="173">
        <f>'Agency Health Rates Ref Table'!C$7</f>
        <v>1601</v>
      </c>
      <c r="D60" s="184">
        <f>'Agency Health Rates Ref Table'!C$3</f>
        <v>59</v>
      </c>
      <c r="E60" s="149">
        <f>'Agency Health Rates Ref Table'!F60</f>
        <v>1096.8903698566751</v>
      </c>
      <c r="F60" s="172">
        <f t="shared" si="15"/>
        <v>2756.8903698566751</v>
      </c>
      <c r="G60" s="71">
        <f t="shared" si="19"/>
        <v>1410.81</v>
      </c>
      <c r="H60" s="167">
        <f>'Agency Health Rates Ref Table'!$C$3</f>
        <v>59</v>
      </c>
      <c r="I60" s="149">
        <f>'Agency Health Rates Ref Table'!G60</f>
        <v>879.59489274531256</v>
      </c>
      <c r="J60" s="172">
        <f t="shared" si="16"/>
        <v>2349.4048927453123</v>
      </c>
      <c r="K60" s="173">
        <f>+'Agency Health Rates Ref Table'!C$14</f>
        <v>1525.14</v>
      </c>
      <c r="L60" s="167">
        <f>'Agency Health Rates Ref Table'!$C$3</f>
        <v>59</v>
      </c>
      <c r="M60" s="149">
        <f>'Agency Health Rates Ref Table'!H60</f>
        <v>1027.690369856675</v>
      </c>
      <c r="N60" s="172">
        <f t="shared" si="20"/>
        <v>2611.8303698566751</v>
      </c>
    </row>
    <row r="61" spans="1:14" x14ac:dyDescent="0.2">
      <c r="A61" s="60"/>
      <c r="B61" s="47" t="str">
        <f t="shared" si="18"/>
        <v>$60,401 - $72,900</v>
      </c>
      <c r="C61" s="173">
        <f>'Agency Health Rates Ref Table'!C$7</f>
        <v>1601</v>
      </c>
      <c r="D61" s="184">
        <f>'Agency Health Rates Ref Table'!C$3</f>
        <v>59</v>
      </c>
      <c r="E61" s="149">
        <f>'Agency Health Rates Ref Table'!F61</f>
        <v>1196.4072479051874</v>
      </c>
      <c r="F61" s="172">
        <f t="shared" si="15"/>
        <v>2856.4072479051874</v>
      </c>
      <c r="G61" s="71">
        <f t="shared" si="19"/>
        <v>1410.81</v>
      </c>
      <c r="H61" s="167">
        <f>'Agency Health Rates Ref Table'!$C$3</f>
        <v>59</v>
      </c>
      <c r="I61" s="149">
        <f>'Agency Health Rates Ref Table'!G61</f>
        <v>941.25226125156246</v>
      </c>
      <c r="J61" s="172">
        <f t="shared" si="16"/>
        <v>2411.0622612515626</v>
      </c>
      <c r="K61" s="173">
        <f>+'Agency Health Rates Ref Table'!C$14</f>
        <v>1525.14</v>
      </c>
      <c r="L61" s="167">
        <f>'Agency Health Rates Ref Table'!$C$3</f>
        <v>59</v>
      </c>
      <c r="M61" s="149">
        <f>'Agency Health Rates Ref Table'!H61</f>
        <v>1127.2072479051876</v>
      </c>
      <c r="N61" s="172">
        <f t="shared" si="20"/>
        <v>2711.3472479051879</v>
      </c>
    </row>
    <row r="62" spans="1:14" x14ac:dyDescent="0.2">
      <c r="A62" s="60"/>
      <c r="B62" s="47" t="str">
        <f t="shared" si="18"/>
        <v>$72,901 - $85,400</v>
      </c>
      <c r="C62" s="173">
        <f>'Agency Health Rates Ref Table'!C$7</f>
        <v>1601</v>
      </c>
      <c r="D62" s="184">
        <f>'Agency Health Rates Ref Table'!C$3</f>
        <v>59</v>
      </c>
      <c r="E62" s="149">
        <f>'Agency Health Rates Ref Table'!F62</f>
        <v>1245.4230236604249</v>
      </c>
      <c r="F62" s="172">
        <f t="shared" si="15"/>
        <v>2905.4230236604249</v>
      </c>
      <c r="G62" s="71">
        <f t="shared" si="19"/>
        <v>1410.81</v>
      </c>
      <c r="H62" s="167">
        <f>'Agency Health Rates Ref Table'!$C$3</f>
        <v>59</v>
      </c>
      <c r="I62" s="149">
        <f>'Agency Health Rates Ref Table'!G62</f>
        <v>974.8835531640625</v>
      </c>
      <c r="J62" s="172">
        <f t="shared" si="16"/>
        <v>2444.6935531640625</v>
      </c>
      <c r="K62" s="173">
        <f>+'Agency Health Rates Ref Table'!C$14</f>
        <v>1525.14</v>
      </c>
      <c r="L62" s="167">
        <f>'Agency Health Rates Ref Table'!$C$3</f>
        <v>59</v>
      </c>
      <c r="M62" s="149">
        <f>'Agency Health Rates Ref Table'!H62</f>
        <v>1176.2230236604248</v>
      </c>
      <c r="N62" s="172">
        <f t="shared" si="20"/>
        <v>2760.3630236604249</v>
      </c>
    </row>
    <row r="63" spans="1:14" x14ac:dyDescent="0.2">
      <c r="A63" s="69"/>
      <c r="B63" s="47" t="str">
        <f t="shared" si="18"/>
        <v>$85,401 - $110,400</v>
      </c>
      <c r="C63" s="173">
        <f>'Agency Health Rates Ref Table'!C$7</f>
        <v>1601</v>
      </c>
      <c r="D63" s="184">
        <f>'Agency Health Rates Ref Table'!C$3</f>
        <v>59</v>
      </c>
      <c r="E63" s="149">
        <f>'Agency Health Rates Ref Table'!F63</f>
        <v>1371.6757793936124</v>
      </c>
      <c r="F63" s="172">
        <f t="shared" si="15"/>
        <v>3031.6757793936122</v>
      </c>
      <c r="G63" s="71">
        <f t="shared" si="19"/>
        <v>1410.81</v>
      </c>
      <c r="H63" s="167">
        <f>'Agency Health Rates Ref Table'!$C$3</f>
        <v>59</v>
      </c>
      <c r="I63" s="149">
        <f>'Agency Health Rates Ref Table'!G63</f>
        <v>1070.1722135828124</v>
      </c>
      <c r="J63" s="172">
        <f t="shared" si="16"/>
        <v>2539.9822135828126</v>
      </c>
      <c r="K63" s="173">
        <f>+'Agency Health Rates Ref Table'!C$14</f>
        <v>1525.14</v>
      </c>
      <c r="L63" s="167">
        <f>'Agency Health Rates Ref Table'!$C$3</f>
        <v>59</v>
      </c>
      <c r="M63" s="149">
        <f>'Agency Health Rates Ref Table'!H63</f>
        <v>1302.4757793936124</v>
      </c>
      <c r="N63" s="172">
        <f>SUM(K63:M63)</f>
        <v>2886.6157793936127</v>
      </c>
    </row>
    <row r="64" spans="1:14" x14ac:dyDescent="0.2">
      <c r="A64" s="69"/>
      <c r="B64" s="47" t="str">
        <f t="shared" si="18"/>
        <v>$110,401 - $135,400</v>
      </c>
      <c r="C64" s="173">
        <f>'Agency Health Rates Ref Table'!C$7</f>
        <v>1601</v>
      </c>
      <c r="D64" s="184">
        <f>'Agency Health Rates Ref Table'!C$3</f>
        <v>59</v>
      </c>
      <c r="E64" s="149">
        <f>'Agency Health Rates Ref Table'!F64</f>
        <v>1545.4589843439999</v>
      </c>
      <c r="F64" s="172">
        <f t="shared" si="15"/>
        <v>3205.4589843439999</v>
      </c>
      <c r="G64" s="71">
        <f t="shared" si="19"/>
        <v>1410.81</v>
      </c>
      <c r="H64" s="167">
        <f>'Agency Health Rates Ref Table'!$C$3</f>
        <v>59</v>
      </c>
      <c r="I64" s="149">
        <f>'Agency Health Rates Ref Table'!G64</f>
        <v>1193.4869505953125</v>
      </c>
      <c r="J64" s="172">
        <f t="shared" si="16"/>
        <v>2663.2969505953124</v>
      </c>
      <c r="K64" s="173">
        <f>+'Agency Health Rates Ref Table'!C$14</f>
        <v>1525.14</v>
      </c>
      <c r="L64" s="167">
        <f>'Agency Health Rates Ref Table'!$C$3</f>
        <v>59</v>
      </c>
      <c r="M64" s="149">
        <f>'Agency Health Rates Ref Table'!H64</f>
        <v>1476.2589843439998</v>
      </c>
      <c r="N64" s="172">
        <f t="shared" ref="N64:N65" si="21">SUM(K64:M64)</f>
        <v>3060.3989843439999</v>
      </c>
    </row>
    <row r="65" spans="1:14" ht="12.75" thickBot="1" x14ac:dyDescent="0.25">
      <c r="A65" s="76"/>
      <c r="B65" s="48" t="str">
        <f t="shared" si="18"/>
        <v>$135,401 - +</v>
      </c>
      <c r="C65" s="177">
        <f>'Agency Health Rates Ref Table'!C$7</f>
        <v>1601</v>
      </c>
      <c r="D65" s="191">
        <f>'Agency Health Rates Ref Table'!C$3</f>
        <v>59</v>
      </c>
      <c r="E65" s="150">
        <f>'Agency Health Rates Ref Table'!F65</f>
        <v>1693.9916381477499</v>
      </c>
      <c r="F65" s="176">
        <f t="shared" si="15"/>
        <v>3353.9916381477497</v>
      </c>
      <c r="G65" s="73">
        <f t="shared" si="19"/>
        <v>1410.81</v>
      </c>
      <c r="H65" s="178">
        <f>'Agency Health Rates Ref Table'!$C$3</f>
        <v>59</v>
      </c>
      <c r="I65" s="150">
        <f>'Agency Health Rates Ref Table'!G65</f>
        <v>1288.7756110140626</v>
      </c>
      <c r="J65" s="176">
        <f t="shared" si="16"/>
        <v>2758.5856110140626</v>
      </c>
      <c r="K65" s="177">
        <f>+'Agency Health Rates Ref Table'!C$14</f>
        <v>1525.14</v>
      </c>
      <c r="L65" s="259">
        <f>'Agency Health Rates Ref Table'!$C$3</f>
        <v>59</v>
      </c>
      <c r="M65" s="150">
        <f>'Agency Health Rates Ref Table'!H65</f>
        <v>1624.7916381477498</v>
      </c>
      <c r="N65" s="176">
        <f t="shared" si="21"/>
        <v>3208.9316381477502</v>
      </c>
    </row>
    <row r="66" spans="1:14" x14ac:dyDescent="0.2">
      <c r="F66" s="2"/>
      <c r="J66" s="57"/>
      <c r="K66" s="147"/>
      <c r="L66" s="147"/>
    </row>
    <row r="67" spans="1:14" x14ac:dyDescent="0.2">
      <c r="F67" s="2"/>
      <c r="K67" s="80"/>
      <c r="L67" s="80"/>
    </row>
    <row r="68" spans="1:14" x14ac:dyDescent="0.2">
      <c r="A68" s="1"/>
      <c r="B68" s="1"/>
      <c r="F68" s="2"/>
      <c r="I68" s="1"/>
      <c r="J68" s="1"/>
      <c r="K68" s="66"/>
      <c r="L68" s="66"/>
    </row>
  </sheetData>
  <mergeCells count="6">
    <mergeCell ref="E1:F1"/>
    <mergeCell ref="I1:J1"/>
    <mergeCell ref="M1:N1"/>
    <mergeCell ref="E43:F43"/>
    <mergeCell ref="I43:J43"/>
    <mergeCell ref="M43:N43"/>
  </mergeCells>
  <pageMargins left="0.7" right="0.7" top="0.75" bottom="0.75" header="0.3" footer="0.3"/>
  <pageSetup orientation="landscape" r:id="rId1"/>
  <headerFooter>
    <oddHeader xml:space="preserve">&amp;C&amp;"Arial,Bold"&amp;12PLAN YEAR 2027 (July 1, 2026 - June 30, 2027) PREMIUMS
Active Employees of State Agencies, County Boards of Education &amp; Colleges and Universities       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68"/>
  <sheetViews>
    <sheetView view="pageLayout" topLeftCell="A49" zoomScaleNormal="100" workbookViewId="0">
      <selection activeCell="E57" sqref="E57"/>
    </sheetView>
  </sheetViews>
  <sheetFormatPr defaultColWidth="9.28515625" defaultRowHeight="12" x14ac:dyDescent="0.2"/>
  <cols>
    <col min="1" max="1" width="23.140625" style="3" customWidth="1"/>
    <col min="2" max="2" width="17" style="4" customWidth="1"/>
    <col min="3" max="3" width="9" style="2" bestFit="1" customWidth="1"/>
    <col min="4" max="4" width="8.5703125" style="2" bestFit="1" customWidth="1"/>
    <col min="5" max="5" width="9.28515625" style="4" bestFit="1" customWidth="1"/>
    <col min="6" max="6" width="10" style="7" bestFit="1" customWidth="1"/>
    <col min="7" max="16384" width="9.28515625" style="1"/>
  </cols>
  <sheetData>
    <row r="1" spans="1:6" ht="14.25" customHeight="1" thickBot="1" x14ac:dyDescent="0.25">
      <c r="A1" s="377" t="s">
        <v>102</v>
      </c>
      <c r="B1" s="385"/>
      <c r="C1" s="385"/>
      <c r="D1" s="385"/>
      <c r="E1" s="385"/>
      <c r="F1" s="378"/>
    </row>
    <row r="2" spans="1:6" ht="14.25" customHeight="1" thickBot="1" x14ac:dyDescent="0.25">
      <c r="A2" s="8" t="s">
        <v>0</v>
      </c>
      <c r="B2" s="271" t="s">
        <v>83</v>
      </c>
      <c r="C2" s="120" t="s">
        <v>3</v>
      </c>
      <c r="D2" s="102" t="s">
        <v>36</v>
      </c>
      <c r="E2" s="77" t="s">
        <v>4</v>
      </c>
      <c r="F2" s="97" t="s">
        <v>5</v>
      </c>
    </row>
    <row r="3" spans="1:6" ht="12.75" customHeight="1" x14ac:dyDescent="0.2">
      <c r="A3" s="69"/>
      <c r="B3" s="46" t="str">
        <f>+'Agency Health Rates Ref Table'!E4</f>
        <v>$0 - $30,400</v>
      </c>
      <c r="C3" s="166">
        <f>'Agency Health Rates Ref Table'!C16</f>
        <v>741.31000000000006</v>
      </c>
      <c r="D3" s="167">
        <f>'Agency Health Rates Ref Table'!C3</f>
        <v>59</v>
      </c>
      <c r="E3" s="168">
        <f>'Agency Health Rates Ref Table'!I4</f>
        <v>92.111895436640609</v>
      </c>
      <c r="F3" s="169">
        <f t="shared" ref="F3:F12" si="0">SUM(C3:E3)</f>
        <v>892.42189543664063</v>
      </c>
    </row>
    <row r="4" spans="1:6" ht="12.75" customHeight="1" x14ac:dyDescent="0.2">
      <c r="A4" s="60" t="s">
        <v>40</v>
      </c>
      <c r="B4" s="47" t="str">
        <f>+'Agency Health Rates Ref Table'!E5</f>
        <v>$30,401 - $40,400</v>
      </c>
      <c r="C4" s="166">
        <f>'Agency Health Rates Ref Table'!C16</f>
        <v>741.31000000000006</v>
      </c>
      <c r="D4" s="167">
        <f>'Agency Health Rates Ref Table'!C3</f>
        <v>59</v>
      </c>
      <c r="E4" s="149">
        <f>'Agency Health Rates Ref Table'!I5</f>
        <v>116.96748626874998</v>
      </c>
      <c r="F4" s="172">
        <f t="shared" si="0"/>
        <v>917.27748626875007</v>
      </c>
    </row>
    <row r="5" spans="1:6" ht="12.75" customHeight="1" x14ac:dyDescent="0.2">
      <c r="A5" s="60" t="s">
        <v>39</v>
      </c>
      <c r="B5" s="47" t="str">
        <f>+'Agency Health Rates Ref Table'!E6</f>
        <v>$40,401 - $46,400</v>
      </c>
      <c r="C5" s="166">
        <f>'Agency Health Rates Ref Table'!C16</f>
        <v>741.31000000000006</v>
      </c>
      <c r="D5" s="167">
        <f>'Agency Health Rates Ref Table'!C3</f>
        <v>59</v>
      </c>
      <c r="E5" s="149">
        <f>'Agency Health Rates Ref Table'!I6</f>
        <v>127.20214131726559</v>
      </c>
      <c r="F5" s="172">
        <f t="shared" si="0"/>
        <v>927.51214131726567</v>
      </c>
    </row>
    <row r="6" spans="1:6" ht="12.75" customHeight="1" x14ac:dyDescent="0.2">
      <c r="A6" s="60"/>
      <c r="B6" s="47" t="str">
        <f>+'Agency Health Rates Ref Table'!E7</f>
        <v>$46,401 - $52,400</v>
      </c>
      <c r="C6" s="166">
        <f>'Agency Health Rates Ref Table'!C16</f>
        <v>741.31000000000006</v>
      </c>
      <c r="D6" s="167">
        <f>'Agency Health Rates Ref Table'!C3</f>
        <v>59</v>
      </c>
      <c r="E6" s="149">
        <f>'Agency Health Rates Ref Table'!I7</f>
        <v>135.97470278742185</v>
      </c>
      <c r="F6" s="172">
        <f t="shared" si="0"/>
        <v>936.28470278742191</v>
      </c>
    </row>
    <row r="7" spans="1:6" ht="12.75" customHeight="1" x14ac:dyDescent="0.2">
      <c r="A7" s="60"/>
      <c r="B7" s="47" t="str">
        <f>+'Agency Health Rates Ref Table'!E8</f>
        <v>$52,401 - $60,400</v>
      </c>
      <c r="C7" s="166">
        <f>'Agency Health Rates Ref Table'!C16</f>
        <v>741.31000000000006</v>
      </c>
      <c r="D7" s="167">
        <f>'Agency Health Rates Ref Table'!C3</f>
        <v>59</v>
      </c>
      <c r="E7" s="149">
        <f>'Agency Health Rates Ref Table'!I8</f>
        <v>157.90610646281246</v>
      </c>
      <c r="F7" s="172">
        <f>SUM(C7:E7)</f>
        <v>958.21610646281249</v>
      </c>
    </row>
    <row r="8" spans="1:6" ht="12.75" customHeight="1" x14ac:dyDescent="0.2">
      <c r="A8" s="60"/>
      <c r="B8" s="47" t="str">
        <f>+'Agency Health Rates Ref Table'!E9</f>
        <v>$60,401 - $72,900</v>
      </c>
      <c r="C8" s="166">
        <f>'Agency Health Rates Ref Table'!C16</f>
        <v>741.31000000000006</v>
      </c>
      <c r="D8" s="167">
        <f>'Agency Health Rates Ref Table'!C3</f>
        <v>59</v>
      </c>
      <c r="E8" s="149">
        <f>'Agency Health Rates Ref Table'!I9</f>
        <v>191.53425876507808</v>
      </c>
      <c r="F8" s="172">
        <f t="shared" si="0"/>
        <v>991.84425876507817</v>
      </c>
    </row>
    <row r="9" spans="1:6" ht="12.75" customHeight="1" x14ac:dyDescent="0.2">
      <c r="A9" s="60"/>
      <c r="B9" s="47" t="str">
        <f>+'Agency Health Rates Ref Table'!E10</f>
        <v>$72,901 - $85,400</v>
      </c>
      <c r="C9" s="166">
        <f>'Agency Health Rates Ref Table'!C16</f>
        <v>741.31000000000006</v>
      </c>
      <c r="D9" s="167">
        <f>'Agency Health Rates Ref Table'!C3</f>
        <v>59</v>
      </c>
      <c r="E9" s="149">
        <f>'Agency Health Rates Ref Table'!I10</f>
        <v>212.00356886210932</v>
      </c>
      <c r="F9" s="172">
        <f t="shared" si="0"/>
        <v>1012.3135688621094</v>
      </c>
    </row>
    <row r="10" spans="1:6" ht="12.75" customHeight="1" x14ac:dyDescent="0.2">
      <c r="A10" s="69"/>
      <c r="B10" s="47" t="str">
        <f>+'Agency Health Rates Ref Table'!E11</f>
        <v>$85,401 - $110,400</v>
      </c>
      <c r="C10" s="166">
        <f>'Agency Health Rates Ref Table'!C16</f>
        <v>741.31000000000006</v>
      </c>
      <c r="D10" s="167">
        <f>'Agency Health Rates Ref Table'!C3</f>
        <v>59</v>
      </c>
      <c r="E10" s="149">
        <f>'Agency Health Rates Ref Table'!I11</f>
        <v>254.40428263453117</v>
      </c>
      <c r="F10" s="172">
        <f t="shared" si="0"/>
        <v>1054.7142826345312</v>
      </c>
    </row>
    <row r="11" spans="1:6" ht="12.75" customHeight="1" x14ac:dyDescent="0.2">
      <c r="A11" s="69"/>
      <c r="B11" s="47" t="str">
        <f>+'Agency Health Rates Ref Table'!E12</f>
        <v>$110,401 - $135,400</v>
      </c>
      <c r="C11" s="166">
        <f>'Agency Health Rates Ref Table'!C16</f>
        <v>741.31000000000006</v>
      </c>
      <c r="D11" s="167">
        <f>'Agency Health Rates Ref Table'!C3</f>
        <v>59</v>
      </c>
      <c r="E11" s="149">
        <f>'Agency Health Rates Ref Table'!I12</f>
        <v>317.27430650398429</v>
      </c>
      <c r="F11" s="172">
        <f t="shared" si="0"/>
        <v>1117.5843065039844</v>
      </c>
    </row>
    <row r="12" spans="1:6" ht="13.5" customHeight="1" thickBot="1" x14ac:dyDescent="0.25">
      <c r="A12" s="72"/>
      <c r="B12" s="48" t="str">
        <f>+'Agency Health Rates Ref Table'!E13</f>
        <v>$135,401 - +</v>
      </c>
      <c r="C12" s="174">
        <f>'Agency Health Rates Ref Table'!C16</f>
        <v>741.31000000000006</v>
      </c>
      <c r="D12" s="175">
        <f>'Agency Health Rates Ref Table'!C3</f>
        <v>59</v>
      </c>
      <c r="E12" s="150">
        <f>'Agency Health Rates Ref Table'!I13</f>
        <v>361.13711385476552</v>
      </c>
      <c r="F12" s="176">
        <f t="shared" si="0"/>
        <v>1161.4471138547656</v>
      </c>
    </row>
    <row r="13" spans="1:6" ht="13.5" customHeight="1" thickBot="1" x14ac:dyDescent="0.25">
      <c r="A13" s="74" t="s">
        <v>6</v>
      </c>
      <c r="B13" s="272"/>
      <c r="C13" s="179"/>
      <c r="D13" s="180"/>
      <c r="E13" s="181"/>
      <c r="F13" s="182"/>
    </row>
    <row r="14" spans="1:6" ht="12.75" customHeight="1" x14ac:dyDescent="0.2">
      <c r="A14" s="75"/>
      <c r="B14" s="46" t="str">
        <f>+B3</f>
        <v>$0 - $30,400</v>
      </c>
      <c r="C14" s="208">
        <f>'Agency Health Rates Ref Table'!C17</f>
        <v>948.34</v>
      </c>
      <c r="D14" s="167">
        <f>'Agency Health Rates Ref Table'!C3</f>
        <v>59</v>
      </c>
      <c r="E14" s="168">
        <f>'Agency Health Rates Ref Table'!I17</f>
        <v>186.62670988467184</v>
      </c>
      <c r="F14" s="169">
        <f t="shared" ref="F14:F23" si="1">SUM(C14:E14)</f>
        <v>1193.9667098846719</v>
      </c>
    </row>
    <row r="15" spans="1:6" x14ac:dyDescent="0.2">
      <c r="A15" s="60" t="s">
        <v>40</v>
      </c>
      <c r="B15" s="47" t="str">
        <f t="shared" ref="B15:B23" si="2">+B4</f>
        <v>$30,401 - $40,400</v>
      </c>
      <c r="C15" s="173">
        <f>'Agency Health Rates Ref Table'!C17</f>
        <v>948.34</v>
      </c>
      <c r="D15" s="184">
        <f>'Agency Health Rates Ref Table'!C3</f>
        <v>59</v>
      </c>
      <c r="E15" s="149">
        <f>'Agency Health Rates Ref Table'!I18</f>
        <v>222.17465462460933</v>
      </c>
      <c r="F15" s="172">
        <f t="shared" si="1"/>
        <v>1229.5146546246094</v>
      </c>
    </row>
    <row r="16" spans="1:6" x14ac:dyDescent="0.2">
      <c r="A16" s="60" t="s">
        <v>41</v>
      </c>
      <c r="B16" s="47" t="str">
        <f t="shared" si="2"/>
        <v>$40,401 - $46,400</v>
      </c>
      <c r="C16" s="173">
        <f>'Agency Health Rates Ref Table'!C17</f>
        <v>948.34</v>
      </c>
      <c r="D16" s="184">
        <f>'Agency Health Rates Ref Table'!C3</f>
        <v>59</v>
      </c>
      <c r="E16" s="149">
        <f>'Agency Health Rates Ref Table'!I19</f>
        <v>235.50513390208587</v>
      </c>
      <c r="F16" s="172">
        <f>SUM(C16:E16)</f>
        <v>1242.845133902086</v>
      </c>
    </row>
    <row r="17" spans="1:6" x14ac:dyDescent="0.2">
      <c r="A17" s="60"/>
      <c r="B17" s="47" t="str">
        <f t="shared" si="2"/>
        <v>$46,401 - $52,400</v>
      </c>
      <c r="C17" s="173">
        <f>'Agency Health Rates Ref Table'!C17</f>
        <v>948.34</v>
      </c>
      <c r="D17" s="184">
        <f>'Agency Health Rates Ref Table'!C3</f>
        <v>59</v>
      </c>
      <c r="E17" s="149">
        <f>'Agency Health Rates Ref Table'!I20</f>
        <v>254.76027063621873</v>
      </c>
      <c r="F17" s="172">
        <f t="shared" si="1"/>
        <v>1262.1002706362187</v>
      </c>
    </row>
    <row r="18" spans="1:6" x14ac:dyDescent="0.2">
      <c r="A18" s="60"/>
      <c r="B18" s="47" t="str">
        <f t="shared" si="2"/>
        <v>$52,401 - $60,400</v>
      </c>
      <c r="C18" s="173">
        <f>'Agency Health Rates Ref Table'!C17</f>
        <v>948.34</v>
      </c>
      <c r="D18" s="184">
        <f>'Agency Health Rates Ref Table'!C3</f>
        <v>59</v>
      </c>
      <c r="E18" s="149">
        <f>'Agency Health Rates Ref Table'!I21</f>
        <v>305.11985901779684</v>
      </c>
      <c r="F18" s="172">
        <f t="shared" si="1"/>
        <v>1312.4598590177968</v>
      </c>
    </row>
    <row r="19" spans="1:6" x14ac:dyDescent="0.2">
      <c r="A19" s="60"/>
      <c r="B19" s="47" t="str">
        <f t="shared" si="2"/>
        <v>$60,401 - $72,900</v>
      </c>
      <c r="C19" s="173">
        <f>'Agency Health Rates Ref Table'!C17</f>
        <v>948.34</v>
      </c>
      <c r="D19" s="184">
        <f>'Agency Health Rates Ref Table'!C3</f>
        <v>59</v>
      </c>
      <c r="E19" s="149">
        <f>'Agency Health Rates Ref Table'!I22</f>
        <v>367.32876231268745</v>
      </c>
      <c r="F19" s="172">
        <f t="shared" si="1"/>
        <v>1374.6687623126875</v>
      </c>
    </row>
    <row r="20" spans="1:6" x14ac:dyDescent="0.2">
      <c r="A20" s="60"/>
      <c r="B20" s="47" t="str">
        <f t="shared" si="2"/>
        <v>$72,901 - $85,400</v>
      </c>
      <c r="C20" s="173">
        <f>'Agency Health Rates Ref Table'!C17</f>
        <v>948.34</v>
      </c>
      <c r="D20" s="184">
        <f>'Agency Health Rates Ref Table'!C3</f>
        <v>59</v>
      </c>
      <c r="E20" s="149">
        <f>'Agency Health Rates Ref Table'!I23</f>
        <v>414.72602196593743</v>
      </c>
      <c r="F20" s="172">
        <f t="shared" si="1"/>
        <v>1422.0660219659376</v>
      </c>
    </row>
    <row r="21" spans="1:6" x14ac:dyDescent="0.2">
      <c r="A21" s="69"/>
      <c r="B21" s="47" t="str">
        <f t="shared" si="2"/>
        <v>$85,401 - $110,400</v>
      </c>
      <c r="C21" s="173">
        <f>'Agency Health Rates Ref Table'!C17</f>
        <v>948.34</v>
      </c>
      <c r="D21" s="184">
        <f>'Agency Health Rates Ref Table'!C3</f>
        <v>59</v>
      </c>
      <c r="E21" s="149">
        <f>'Agency Health Rates Ref Table'!I24</f>
        <v>508.03937690827337</v>
      </c>
      <c r="F21" s="172">
        <f t="shared" si="1"/>
        <v>1515.3793769082733</v>
      </c>
    </row>
    <row r="22" spans="1:6" x14ac:dyDescent="0.2">
      <c r="A22" s="69"/>
      <c r="B22" s="47" t="str">
        <f t="shared" si="2"/>
        <v>$110,401 - $135,400</v>
      </c>
      <c r="C22" s="173">
        <f>'Agency Health Rates Ref Table'!C17</f>
        <v>948.34</v>
      </c>
      <c r="D22" s="184">
        <f>'Agency Health Rates Ref Table'!C3</f>
        <v>59</v>
      </c>
      <c r="E22" s="149">
        <f>'Agency Health Rates Ref Table'!I25</f>
        <v>601.35273185060919</v>
      </c>
      <c r="F22" s="172">
        <f t="shared" si="1"/>
        <v>1608.6927318506091</v>
      </c>
    </row>
    <row r="23" spans="1:6" ht="12.75" thickBot="1" x14ac:dyDescent="0.25">
      <c r="A23" s="72"/>
      <c r="B23" s="48" t="str">
        <f t="shared" si="2"/>
        <v>$135,401 - +</v>
      </c>
      <c r="C23" s="185">
        <f>'Agency Health Rates Ref Table'!C17</f>
        <v>948.34</v>
      </c>
      <c r="D23" s="186">
        <f>'Agency Health Rates Ref Table'!C3</f>
        <v>59</v>
      </c>
      <c r="E23" s="150">
        <f>'Agency Health Rates Ref Table'!I26</f>
        <v>685.77910060796091</v>
      </c>
      <c r="F23" s="176">
        <f t="shared" si="1"/>
        <v>1693.1191006079609</v>
      </c>
    </row>
    <row r="24" spans="1:6" ht="14.25" customHeight="1" thickBot="1" x14ac:dyDescent="0.25">
      <c r="A24" s="8" t="s">
        <v>1</v>
      </c>
      <c r="B24" s="273"/>
      <c r="C24" s="188"/>
      <c r="D24" s="189"/>
      <c r="E24" s="181"/>
      <c r="F24" s="182"/>
    </row>
    <row r="25" spans="1:6" x14ac:dyDescent="0.2">
      <c r="A25" s="75"/>
      <c r="B25" s="46" t="str">
        <f>+B14</f>
        <v>$0 - $30,400</v>
      </c>
      <c r="C25" s="170">
        <f>'Agency Health Rates Ref Table'!C18</f>
        <v>1602.2925</v>
      </c>
      <c r="D25" s="171">
        <f>'Agency Health Rates Ref Table'!C3</f>
        <v>59</v>
      </c>
      <c r="E25" s="168">
        <f>'Agency Health Rates Ref Table'!I30</f>
        <v>274.46660774340745</v>
      </c>
      <c r="F25" s="169">
        <f t="shared" ref="F25:F34" si="3">SUM(C25:E25)</f>
        <v>1935.7591077434074</v>
      </c>
    </row>
    <row r="26" spans="1:6" x14ac:dyDescent="0.2">
      <c r="A26" s="60" t="s">
        <v>40</v>
      </c>
      <c r="B26" s="47" t="str">
        <f t="shared" ref="B26:B34" si="4">+B15</f>
        <v>$30,401 - $40,400</v>
      </c>
      <c r="C26" s="173">
        <f>'Agency Health Rates Ref Table'!C18</f>
        <v>1602.2925</v>
      </c>
      <c r="D26" s="184">
        <f>'Agency Health Rates Ref Table'!C3</f>
        <v>59</v>
      </c>
      <c r="E26" s="149">
        <f>'Agency Health Rates Ref Table'!I31</f>
        <v>347.95766664737994</v>
      </c>
      <c r="F26" s="172">
        <f t="shared" si="3"/>
        <v>2009.25016664738</v>
      </c>
    </row>
    <row r="27" spans="1:6" x14ac:dyDescent="0.2">
      <c r="A27" s="60" t="s">
        <v>41</v>
      </c>
      <c r="B27" s="47" t="str">
        <f t="shared" si="4"/>
        <v>$40,401 - $46,400</v>
      </c>
      <c r="C27" s="173">
        <f>'Agency Health Rates Ref Table'!C18</f>
        <v>1602.2925</v>
      </c>
      <c r="D27" s="184">
        <f>'Agency Health Rates Ref Table'!C3</f>
        <v>59</v>
      </c>
      <c r="E27" s="149">
        <f>'Agency Health Rates Ref Table'!I32</f>
        <v>388.45273992099737</v>
      </c>
      <c r="F27" s="172">
        <f t="shared" si="3"/>
        <v>2049.7452399209974</v>
      </c>
    </row>
    <row r="28" spans="1:6" x14ac:dyDescent="0.2">
      <c r="A28" s="60"/>
      <c r="B28" s="47" t="str">
        <f t="shared" si="4"/>
        <v>$46,401 - $52,400</v>
      </c>
      <c r="C28" s="173">
        <f>'Agency Health Rates Ref Table'!C18</f>
        <v>1602.2925</v>
      </c>
      <c r="D28" s="184">
        <f>'Agency Health Rates Ref Table'!C3</f>
        <v>59</v>
      </c>
      <c r="E28" s="149">
        <f>'Agency Health Rates Ref Table'!I33</f>
        <v>431.94744825191992</v>
      </c>
      <c r="F28" s="172">
        <f t="shared" si="3"/>
        <v>2093.2399482519199</v>
      </c>
    </row>
    <row r="29" spans="1:6" x14ac:dyDescent="0.2">
      <c r="A29" s="60"/>
      <c r="B29" s="47" t="str">
        <f t="shared" si="4"/>
        <v>$52,401 - $60,400</v>
      </c>
      <c r="C29" s="173">
        <f>'Agency Health Rates Ref Table'!C18</f>
        <v>1602.2925</v>
      </c>
      <c r="D29" s="184">
        <f>'Agency Health Rates Ref Table'!C3</f>
        <v>59</v>
      </c>
      <c r="E29" s="149">
        <f>'Agency Health Rates Ref Table'!I34</f>
        <v>506.93832468454497</v>
      </c>
      <c r="F29" s="172">
        <f t="shared" si="3"/>
        <v>2168.230824684545</v>
      </c>
    </row>
    <row r="30" spans="1:6" x14ac:dyDescent="0.2">
      <c r="A30" s="60"/>
      <c r="B30" s="47" t="str">
        <f t="shared" si="4"/>
        <v>$60,401 - $72,900</v>
      </c>
      <c r="C30" s="173">
        <f>'Agency Health Rates Ref Table'!C18</f>
        <v>1602.2925</v>
      </c>
      <c r="D30" s="184">
        <f>'Agency Health Rates Ref Table'!C3</f>
        <v>59</v>
      </c>
      <c r="E30" s="149">
        <f>'Agency Health Rates Ref Table'!I35</f>
        <v>607.42609910426256</v>
      </c>
      <c r="F30" s="172">
        <f t="shared" si="3"/>
        <v>2268.7185991042625</v>
      </c>
    </row>
    <row r="31" spans="1:6" x14ac:dyDescent="0.2">
      <c r="A31" s="60"/>
      <c r="B31" s="47" t="str">
        <f t="shared" si="4"/>
        <v>$72,901 - $85,400</v>
      </c>
      <c r="C31" s="173">
        <f>'Agency Health Rates Ref Table'!C18</f>
        <v>1602.2925</v>
      </c>
      <c r="D31" s="184">
        <f>'Agency Health Rates Ref Table'!C3</f>
        <v>59</v>
      </c>
      <c r="E31" s="149">
        <f>'Agency Health Rates Ref Table'!I36</f>
        <v>656.92007754979477</v>
      </c>
      <c r="F31" s="172">
        <f>SUM(C31:E31)</f>
        <v>2318.2125775497948</v>
      </c>
    </row>
    <row r="32" spans="1:6" x14ac:dyDescent="0.2">
      <c r="A32" s="69"/>
      <c r="B32" s="47" t="str">
        <f t="shared" si="4"/>
        <v>$85,401 - $110,400</v>
      </c>
      <c r="C32" s="173">
        <f>'Agency Health Rates Ref Table'!C18</f>
        <v>1602.2925</v>
      </c>
      <c r="D32" s="184">
        <f>'Agency Health Rates Ref Table'!C3</f>
        <v>59</v>
      </c>
      <c r="E32" s="149">
        <f>'Agency Health Rates Ref Table'!I37</f>
        <v>784.40456748525742</v>
      </c>
      <c r="F32" s="172">
        <f t="shared" si="3"/>
        <v>2445.6970674852573</v>
      </c>
    </row>
    <row r="33" spans="1:6" x14ac:dyDescent="0.2">
      <c r="A33" s="69"/>
      <c r="B33" s="47" t="str">
        <f t="shared" si="4"/>
        <v>$110,401 - $135,400</v>
      </c>
      <c r="C33" s="173">
        <f>'Agency Health Rates Ref Table'!C18</f>
        <v>1602.2925</v>
      </c>
      <c r="D33" s="184">
        <f>'Agency Health Rates Ref Table'!C3</f>
        <v>59</v>
      </c>
      <c r="E33" s="149">
        <f>'Agency Health Rates Ref Table'!I38</f>
        <v>959.88321833759994</v>
      </c>
      <c r="F33" s="172">
        <f t="shared" si="3"/>
        <v>2621.1757183375998</v>
      </c>
    </row>
    <row r="34" spans="1:6" ht="12.75" thickBot="1" x14ac:dyDescent="0.25">
      <c r="A34" s="76"/>
      <c r="B34" s="48" t="str">
        <f t="shared" si="4"/>
        <v>$135,401 - +</v>
      </c>
      <c r="C34" s="177">
        <f>'Agency Health Rates Ref Table'!C18</f>
        <v>1602.2925</v>
      </c>
      <c r="D34" s="191">
        <f>'Agency Health Rates Ref Table'!C3</f>
        <v>59</v>
      </c>
      <c r="E34" s="150">
        <f>'Agency Health Rates Ref Table'!I39</f>
        <v>1109.8649712028498</v>
      </c>
      <c r="F34" s="176">
        <f t="shared" si="3"/>
        <v>2771.1574712028496</v>
      </c>
    </row>
    <row r="35" spans="1:6" x14ac:dyDescent="0.2">
      <c r="A35" s="63"/>
      <c r="B35" s="64"/>
      <c r="C35" s="61"/>
      <c r="D35" s="61"/>
      <c r="E35" s="65"/>
      <c r="F35" s="62"/>
    </row>
    <row r="36" spans="1:6" x14ac:dyDescent="0.2">
      <c r="A36" s="63"/>
      <c r="B36" s="64"/>
      <c r="C36" s="61"/>
      <c r="D36" s="61"/>
      <c r="E36" s="65"/>
      <c r="F36" s="62"/>
    </row>
    <row r="37" spans="1:6" x14ac:dyDescent="0.2">
      <c r="A37" s="63"/>
      <c r="B37" s="64"/>
      <c r="C37" s="61"/>
      <c r="D37" s="61"/>
      <c r="E37" s="65"/>
      <c r="F37" s="62"/>
    </row>
    <row r="38" spans="1:6" x14ac:dyDescent="0.2">
      <c r="A38" s="63"/>
      <c r="B38" s="64"/>
      <c r="C38" s="61"/>
      <c r="D38" s="61"/>
      <c r="E38" s="65"/>
      <c r="F38" s="62"/>
    </row>
    <row r="39" spans="1:6" x14ac:dyDescent="0.2">
      <c r="A39" s="63"/>
      <c r="B39" s="64"/>
      <c r="C39" s="61"/>
      <c r="D39" s="61"/>
      <c r="E39" s="65"/>
      <c r="F39" s="62"/>
    </row>
    <row r="40" spans="1:6" x14ac:dyDescent="0.2">
      <c r="A40" s="63"/>
      <c r="B40" s="64"/>
      <c r="C40" s="61"/>
      <c r="D40" s="61"/>
      <c r="E40" s="65"/>
      <c r="F40" s="62"/>
    </row>
    <row r="41" spans="1:6" x14ac:dyDescent="0.2">
      <c r="A41" s="63"/>
      <c r="B41" s="64"/>
      <c r="C41" s="61"/>
      <c r="D41" s="61"/>
      <c r="E41" s="65"/>
      <c r="F41" s="62"/>
    </row>
    <row r="42" spans="1:6" ht="12.75" thickBot="1" x14ac:dyDescent="0.25">
      <c r="A42" s="63"/>
      <c r="B42" s="64"/>
      <c r="C42" s="61"/>
      <c r="D42" s="61"/>
      <c r="E42" s="65"/>
      <c r="F42" s="62"/>
    </row>
    <row r="43" spans="1:6" ht="14.25" customHeight="1" thickBot="1" x14ac:dyDescent="0.25">
      <c r="A43" s="377" t="s">
        <v>102</v>
      </c>
      <c r="B43" s="385"/>
      <c r="C43" s="385"/>
      <c r="D43" s="385"/>
      <c r="E43" s="385"/>
      <c r="F43" s="378"/>
    </row>
    <row r="44" spans="1:6" ht="27.75" customHeight="1" thickBot="1" x14ac:dyDescent="0.25">
      <c r="A44" s="74" t="s">
        <v>2</v>
      </c>
      <c r="B44" s="271" t="s">
        <v>83</v>
      </c>
      <c r="C44" s="77" t="s">
        <v>3</v>
      </c>
      <c r="D44" s="121" t="s">
        <v>36</v>
      </c>
      <c r="E44" s="120" t="s">
        <v>4</v>
      </c>
      <c r="F44" s="68" t="s">
        <v>5</v>
      </c>
    </row>
    <row r="45" spans="1:6" x14ac:dyDescent="0.2">
      <c r="A45" s="69"/>
      <c r="B45" s="46" t="str">
        <f>+B25</f>
        <v>$0 - $30,400</v>
      </c>
      <c r="C45" s="170">
        <f>'Agency Health Rates Ref Table'!C19</f>
        <v>1602</v>
      </c>
      <c r="D45" s="171">
        <f>'Agency Health Rates Ref Table'!C3</f>
        <v>59</v>
      </c>
      <c r="E45" s="205">
        <f>'Agency Health Rates Ref Table'!I43</f>
        <v>219.98540419706808</v>
      </c>
      <c r="F45" s="169">
        <f>SUM(C45:E45)</f>
        <v>1880.985404197068</v>
      </c>
    </row>
    <row r="46" spans="1:6" x14ac:dyDescent="0.2">
      <c r="A46" s="60" t="s">
        <v>40</v>
      </c>
      <c r="B46" s="47" t="str">
        <f t="shared" ref="B46:B54" si="5">+B26</f>
        <v>$30,401 - $40,400</v>
      </c>
      <c r="C46" s="173">
        <f>'Agency Health Rates Ref Table'!C19</f>
        <v>1602</v>
      </c>
      <c r="D46" s="184">
        <f>'Agency Health Rates Ref Table'!C3</f>
        <v>59</v>
      </c>
      <c r="E46" s="206">
        <f>'Agency Health Rates Ref Table'!I44</f>
        <v>275.35588008340494</v>
      </c>
      <c r="F46" s="172">
        <f t="shared" ref="F46:F54" si="6">SUM(C46:E46)</f>
        <v>1936.3558800834048</v>
      </c>
    </row>
    <row r="47" spans="1:6" x14ac:dyDescent="0.2">
      <c r="A47" s="60" t="s">
        <v>41</v>
      </c>
      <c r="B47" s="47" t="str">
        <f t="shared" si="5"/>
        <v>$40,401 - $46,400</v>
      </c>
      <c r="C47" s="173">
        <f>'Agency Health Rates Ref Table'!C19</f>
        <v>1602</v>
      </c>
      <c r="D47" s="184">
        <f>'Agency Health Rates Ref Table'!C3</f>
        <v>59</v>
      </c>
      <c r="E47" s="206">
        <f>'Agency Health Rates Ref Table'!I45</f>
        <v>309.7753650938306</v>
      </c>
      <c r="F47" s="172">
        <f t="shared" si="6"/>
        <v>1970.7753650938307</v>
      </c>
    </row>
    <row r="48" spans="1:6" x14ac:dyDescent="0.2">
      <c r="A48" s="60"/>
      <c r="B48" s="47" t="str">
        <f t="shared" si="5"/>
        <v>$46,401 - $52,400</v>
      </c>
      <c r="C48" s="173">
        <f>'Agency Health Rates Ref Table'!C19</f>
        <v>1602</v>
      </c>
      <c r="D48" s="184">
        <f>'Agency Health Rates Ref Table'!C3</f>
        <v>59</v>
      </c>
      <c r="E48" s="206">
        <f>'Agency Health Rates Ref Table'!I46</f>
        <v>338.20885271113872</v>
      </c>
      <c r="F48" s="172">
        <f t="shared" si="6"/>
        <v>1999.2088527111387</v>
      </c>
    </row>
    <row r="49" spans="1:6" x14ac:dyDescent="0.2">
      <c r="A49" s="60"/>
      <c r="B49" s="47" t="str">
        <f t="shared" si="5"/>
        <v>$52,401 - $60,400</v>
      </c>
      <c r="C49" s="173">
        <f>'Agency Health Rates Ref Table'!C19</f>
        <v>1602</v>
      </c>
      <c r="D49" s="184">
        <f>'Agency Health Rates Ref Table'!C3</f>
        <v>59</v>
      </c>
      <c r="E49" s="206">
        <f>'Agency Health Rates Ref Table'!I47</f>
        <v>401.06182533887244</v>
      </c>
      <c r="F49" s="172">
        <f t="shared" si="6"/>
        <v>2062.0618253388725</v>
      </c>
    </row>
    <row r="50" spans="1:6" x14ac:dyDescent="0.2">
      <c r="A50" s="60"/>
      <c r="B50" s="47" t="str">
        <f t="shared" si="5"/>
        <v>$60,401 - $72,900</v>
      </c>
      <c r="C50" s="173">
        <f>'Agency Health Rates Ref Table'!C19</f>
        <v>1602</v>
      </c>
      <c r="D50" s="184">
        <f>'Agency Health Rates Ref Table'!C3</f>
        <v>59</v>
      </c>
      <c r="E50" s="206">
        <f>'Agency Health Rates Ref Table'!I48</f>
        <v>481.87279014595867</v>
      </c>
      <c r="F50" s="172">
        <f t="shared" si="6"/>
        <v>2142.8727901459588</v>
      </c>
    </row>
    <row r="51" spans="1:6" x14ac:dyDescent="0.2">
      <c r="A51" s="60"/>
      <c r="B51" s="47" t="str">
        <f t="shared" si="5"/>
        <v>$72,901 - $85,400</v>
      </c>
      <c r="C51" s="173">
        <f>'Agency Health Rates Ref Table'!C19</f>
        <v>1602</v>
      </c>
      <c r="D51" s="184">
        <f>'Agency Health Rates Ref Table'!C3</f>
        <v>59</v>
      </c>
      <c r="E51" s="206">
        <f>'Agency Health Rates Ref Table'!I49</f>
        <v>541.73276407713377</v>
      </c>
      <c r="F51" s="172">
        <f t="shared" si="6"/>
        <v>2202.7327640771337</v>
      </c>
    </row>
    <row r="52" spans="1:6" x14ac:dyDescent="0.2">
      <c r="A52" s="69"/>
      <c r="B52" s="47" t="str">
        <f t="shared" si="5"/>
        <v>$85,401 - $110,400</v>
      </c>
      <c r="C52" s="173">
        <f>'Agency Health Rates Ref Table'!C19</f>
        <v>1602</v>
      </c>
      <c r="D52" s="184">
        <f>'Agency Health Rates Ref Table'!C3</f>
        <v>59</v>
      </c>
      <c r="E52" s="206">
        <f>'Agency Health Rates Ref Table'!I50</f>
        <v>682.40370281539492</v>
      </c>
      <c r="F52" s="172">
        <f t="shared" si="6"/>
        <v>2343.4037028153948</v>
      </c>
    </row>
    <row r="53" spans="1:6" x14ac:dyDescent="0.2">
      <c r="A53" s="69"/>
      <c r="B53" s="47" t="str">
        <f t="shared" si="5"/>
        <v>$110,401 - $135,400</v>
      </c>
      <c r="C53" s="173">
        <f>'Agency Health Rates Ref Table'!C19</f>
        <v>1602</v>
      </c>
      <c r="D53" s="184">
        <f>'Agency Health Rates Ref Table'!C3</f>
        <v>59</v>
      </c>
      <c r="E53" s="206">
        <f>'Agency Health Rates Ref Table'!I51</f>
        <v>858.99062591236111</v>
      </c>
      <c r="F53" s="172">
        <f t="shared" si="6"/>
        <v>2519.9906259123609</v>
      </c>
    </row>
    <row r="54" spans="1:6" ht="12.75" thickBot="1" x14ac:dyDescent="0.25">
      <c r="A54" s="72"/>
      <c r="B54" s="48" t="str">
        <f t="shared" si="5"/>
        <v>$135,401 - +</v>
      </c>
      <c r="C54" s="177">
        <f>'Agency Health Rates Ref Table'!C19</f>
        <v>1602</v>
      </c>
      <c r="D54" s="191">
        <f>'Agency Health Rates Ref Table'!C3</f>
        <v>59</v>
      </c>
      <c r="E54" s="207">
        <f>'Agency Health Rates Ref Table'!I52</f>
        <v>990.68256856094627</v>
      </c>
      <c r="F54" s="176">
        <f t="shared" si="6"/>
        <v>2651.6825685609465</v>
      </c>
    </row>
    <row r="55" spans="1:6" ht="12.75" thickBot="1" x14ac:dyDescent="0.25">
      <c r="F55" s="2"/>
    </row>
    <row r="56" spans="1:6" ht="12.75" thickBot="1" x14ac:dyDescent="0.25">
      <c r="A56" s="357" t="s">
        <v>101</v>
      </c>
      <c r="B56" s="317"/>
      <c r="C56" s="188"/>
      <c r="D56" s="189"/>
      <c r="E56" s="320"/>
      <c r="F56" s="321"/>
    </row>
    <row r="57" spans="1:6" x14ac:dyDescent="0.2">
      <c r="A57" s="75"/>
      <c r="B57" s="322" t="str">
        <f>+B45</f>
        <v>$0 - $30,400</v>
      </c>
      <c r="C57" s="314">
        <f>'Agency Health Rates Ref Table'!C19</f>
        <v>1602</v>
      </c>
      <c r="D57" s="171">
        <f>'Agency Health Rates Ref Table'!C3</f>
        <v>59</v>
      </c>
      <c r="E57" s="324">
        <f>'Agency Health Rates Ref Table'!I56</f>
        <v>834.46660774340739</v>
      </c>
      <c r="F57" s="169">
        <f t="shared" ref="F57:F62" si="7">SUM(C57:E57)</f>
        <v>2495.4666077434076</v>
      </c>
    </row>
    <row r="58" spans="1:6" x14ac:dyDescent="0.2">
      <c r="A58" s="60" t="s">
        <v>40</v>
      </c>
      <c r="B58" s="318" t="str">
        <f t="shared" ref="B58:B66" si="8">+B46</f>
        <v>$30,401 - $40,400</v>
      </c>
      <c r="C58" s="315">
        <f>'Agency Health Rates Ref Table'!C$19</f>
        <v>1602</v>
      </c>
      <c r="D58" s="184">
        <f>'Agency Health Rates Ref Table'!C$3</f>
        <v>59</v>
      </c>
      <c r="E58" s="323">
        <f>'Agency Health Rates Ref Table'!I57</f>
        <v>907.95766664737994</v>
      </c>
      <c r="F58" s="172">
        <f t="shared" si="7"/>
        <v>2568.9576666473799</v>
      </c>
    </row>
    <row r="59" spans="1:6" x14ac:dyDescent="0.2">
      <c r="A59" s="60" t="s">
        <v>41</v>
      </c>
      <c r="B59" s="318" t="str">
        <f t="shared" si="8"/>
        <v>$40,401 - $46,400</v>
      </c>
      <c r="C59" s="315">
        <f>'Agency Health Rates Ref Table'!C$19</f>
        <v>1602</v>
      </c>
      <c r="D59" s="184">
        <f>'Agency Health Rates Ref Table'!C$3</f>
        <v>59</v>
      </c>
      <c r="E59" s="323">
        <f>'Agency Health Rates Ref Table'!I58</f>
        <v>948.45273992099737</v>
      </c>
      <c r="F59" s="172">
        <f t="shared" si="7"/>
        <v>2609.4527399209974</v>
      </c>
    </row>
    <row r="60" spans="1:6" x14ac:dyDescent="0.2">
      <c r="A60" s="60"/>
      <c r="B60" s="318" t="str">
        <f t="shared" si="8"/>
        <v>$46,401 - $52,400</v>
      </c>
      <c r="C60" s="315">
        <f>'Agency Health Rates Ref Table'!C$19</f>
        <v>1602</v>
      </c>
      <c r="D60" s="184">
        <f>'Agency Health Rates Ref Table'!C$3</f>
        <v>59</v>
      </c>
      <c r="E60" s="323">
        <f>'Agency Health Rates Ref Table'!I59</f>
        <v>991.94744825191992</v>
      </c>
      <c r="F60" s="172">
        <f t="shared" si="7"/>
        <v>2652.9474482519199</v>
      </c>
    </row>
    <row r="61" spans="1:6" x14ac:dyDescent="0.2">
      <c r="A61" s="60"/>
      <c r="B61" s="318" t="str">
        <f t="shared" si="8"/>
        <v>$52,401 - $60,400</v>
      </c>
      <c r="C61" s="315">
        <f>'Agency Health Rates Ref Table'!C$19</f>
        <v>1602</v>
      </c>
      <c r="D61" s="184">
        <f>'Agency Health Rates Ref Table'!C$3</f>
        <v>59</v>
      </c>
      <c r="E61" s="323">
        <f>'Agency Health Rates Ref Table'!I60</f>
        <v>1066.938324684545</v>
      </c>
      <c r="F61" s="172">
        <f t="shared" si="7"/>
        <v>2727.938324684545</v>
      </c>
    </row>
    <row r="62" spans="1:6" x14ac:dyDescent="0.2">
      <c r="A62" s="60"/>
      <c r="B62" s="318" t="str">
        <f t="shared" si="8"/>
        <v>$60,401 - $72,900</v>
      </c>
      <c r="C62" s="315">
        <f>'Agency Health Rates Ref Table'!C$19</f>
        <v>1602</v>
      </c>
      <c r="D62" s="184">
        <f>'Agency Health Rates Ref Table'!C$3</f>
        <v>59</v>
      </c>
      <c r="E62" s="323">
        <f>'Agency Health Rates Ref Table'!I61</f>
        <v>1167.4260991042624</v>
      </c>
      <c r="F62" s="172">
        <f t="shared" si="7"/>
        <v>2828.4260991042624</v>
      </c>
    </row>
    <row r="63" spans="1:6" x14ac:dyDescent="0.2">
      <c r="A63" s="60"/>
      <c r="B63" s="318" t="str">
        <f t="shared" si="8"/>
        <v>$72,901 - $85,400</v>
      </c>
      <c r="C63" s="315">
        <f>'Agency Health Rates Ref Table'!C$19</f>
        <v>1602</v>
      </c>
      <c r="D63" s="184">
        <f>'Agency Health Rates Ref Table'!C$3</f>
        <v>59</v>
      </c>
      <c r="E63" s="323">
        <f>'Agency Health Rates Ref Table'!I62</f>
        <v>1216.9200775497948</v>
      </c>
      <c r="F63" s="172">
        <f>SUM(C63:E63)</f>
        <v>2877.9200775497948</v>
      </c>
    </row>
    <row r="64" spans="1:6" x14ac:dyDescent="0.2">
      <c r="A64" s="69"/>
      <c r="B64" s="318" t="str">
        <f t="shared" si="8"/>
        <v>$85,401 - $110,400</v>
      </c>
      <c r="C64" s="315">
        <f>'Agency Health Rates Ref Table'!C$19</f>
        <v>1602</v>
      </c>
      <c r="D64" s="184">
        <f>'Agency Health Rates Ref Table'!C$3</f>
        <v>59</v>
      </c>
      <c r="E64" s="323">
        <f>'Agency Health Rates Ref Table'!I63</f>
        <v>1344.4045674852573</v>
      </c>
      <c r="F64" s="172">
        <f t="shared" ref="F64:F66" si="9">SUM(C64:E64)</f>
        <v>3005.4045674852573</v>
      </c>
    </row>
    <row r="65" spans="1:6" x14ac:dyDescent="0.2">
      <c r="A65" s="69"/>
      <c r="B65" s="318" t="str">
        <f t="shared" si="8"/>
        <v>$110,401 - $135,400</v>
      </c>
      <c r="C65" s="315">
        <f>'Agency Health Rates Ref Table'!C$19</f>
        <v>1602</v>
      </c>
      <c r="D65" s="184">
        <f>'Agency Health Rates Ref Table'!C$3</f>
        <v>59</v>
      </c>
      <c r="E65" s="323">
        <f>'Agency Health Rates Ref Table'!I64</f>
        <v>1519.8832183375998</v>
      </c>
      <c r="F65" s="172">
        <f t="shared" si="9"/>
        <v>3180.8832183375998</v>
      </c>
    </row>
    <row r="66" spans="1:6" ht="12.75" thickBot="1" x14ac:dyDescent="0.25">
      <c r="A66" s="72"/>
      <c r="B66" s="164" t="str">
        <f t="shared" si="8"/>
        <v>$135,401 - +</v>
      </c>
      <c r="C66" s="316">
        <f>'Agency Health Rates Ref Table'!C$19</f>
        <v>1602</v>
      </c>
      <c r="D66" s="191">
        <f>'Agency Health Rates Ref Table'!C$3</f>
        <v>59</v>
      </c>
      <c r="E66" s="325">
        <f>'Agency Health Rates Ref Table'!I65</f>
        <v>1669.8649712028498</v>
      </c>
      <c r="F66" s="176">
        <f t="shared" si="9"/>
        <v>3330.86497120285</v>
      </c>
    </row>
    <row r="67" spans="1:6" x14ac:dyDescent="0.2">
      <c r="F67" s="2"/>
    </row>
    <row r="68" spans="1:6" x14ac:dyDescent="0.2">
      <c r="A68" s="270">
        <f>+'Active State Health Plan'!A68</f>
        <v>0</v>
      </c>
      <c r="B68" s="1"/>
      <c r="F68" s="2"/>
    </row>
  </sheetData>
  <mergeCells count="2">
    <mergeCell ref="A1:F1"/>
    <mergeCell ref="A43:F43"/>
  </mergeCells>
  <pageMargins left="0.7" right="0.7" top="0.75" bottom="0.75" header="0.3" footer="0.3"/>
  <pageSetup orientation="landscape" r:id="rId1"/>
  <headerFooter>
    <oddHeader xml:space="preserve">&amp;C&amp;"Arial,Bold"&amp;12PLAN YEAR 2027 (July 1, 2026 - June 30, 2027) PREMIUMS
Active Employees of State Agencies, County Boards of Education &amp; Colleges and Universities       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81"/>
  <sheetViews>
    <sheetView view="pageLayout" topLeftCell="A45" zoomScaleNormal="50" workbookViewId="0">
      <selection activeCell="E57" sqref="E57"/>
    </sheetView>
  </sheetViews>
  <sheetFormatPr defaultRowHeight="12.75" x14ac:dyDescent="0.2"/>
  <cols>
    <col min="1" max="1" width="21.7109375" customWidth="1"/>
    <col min="2" max="2" width="18.7109375" bestFit="1" customWidth="1"/>
    <col min="3" max="3" width="9.140625" style="14" bestFit="1" customWidth="1"/>
    <col min="4" max="4" width="8.5703125" style="14" bestFit="1" customWidth="1"/>
    <col min="5" max="5" width="9.42578125" style="14" bestFit="1" customWidth="1"/>
    <col min="6" max="6" width="11.28515625" customWidth="1"/>
  </cols>
  <sheetData>
    <row r="1" spans="1:6" s="66" customFormat="1" ht="12.75" customHeight="1" thickBot="1" x14ac:dyDescent="0.25">
      <c r="A1" s="379" t="s">
        <v>103</v>
      </c>
      <c r="B1" s="386"/>
      <c r="C1" s="386"/>
      <c r="D1" s="386"/>
      <c r="E1" s="386"/>
      <c r="F1" s="380"/>
    </row>
    <row r="2" spans="1:6" s="66" customFormat="1" ht="13.5" customHeight="1" thickBot="1" x14ac:dyDescent="0.25">
      <c r="A2" s="8" t="s">
        <v>0</v>
      </c>
      <c r="B2" s="271" t="s">
        <v>83</v>
      </c>
      <c r="C2" s="77" t="s">
        <v>3</v>
      </c>
      <c r="D2" s="77" t="s">
        <v>36</v>
      </c>
      <c r="E2" s="96" t="s">
        <v>4</v>
      </c>
      <c r="F2" s="97" t="s">
        <v>5</v>
      </c>
    </row>
    <row r="3" spans="1:6" s="66" customFormat="1" ht="12" x14ac:dyDescent="0.2">
      <c r="A3" s="69"/>
      <c r="B3" s="46" t="str">
        <f>+'Agency Health Rates Ref Table'!E4</f>
        <v>$0 - $30,400</v>
      </c>
      <c r="C3" s="209">
        <f>'Agency Health Rates Ref Table'!C20</f>
        <v>469.39</v>
      </c>
      <c r="D3" s="171">
        <f>'Agency Health Rates Ref Table'!C3</f>
        <v>59</v>
      </c>
      <c r="E3" s="168">
        <f>'Agency Health Rates Ref Table'!J4</f>
        <v>59.545886400000008</v>
      </c>
      <c r="F3" s="169">
        <f>SUM(C3:E3)</f>
        <v>587.93588639999996</v>
      </c>
    </row>
    <row r="4" spans="1:6" s="66" customFormat="1" ht="12" x14ac:dyDescent="0.2">
      <c r="A4" s="60" t="s">
        <v>40</v>
      </c>
      <c r="B4" s="47" t="str">
        <f>+'Agency Health Rates Ref Table'!E5</f>
        <v>$30,401 - $40,400</v>
      </c>
      <c r="C4" s="210">
        <f>'Agency Health Rates Ref Table'!C20</f>
        <v>469.39</v>
      </c>
      <c r="D4" s="167">
        <f>'Agency Health Rates Ref Table'!C3</f>
        <v>59</v>
      </c>
      <c r="E4" s="149">
        <f>'Agency Health Rates Ref Table'!J5</f>
        <v>67.665780000000012</v>
      </c>
      <c r="F4" s="172">
        <f t="shared" ref="F4:F12" si="0">SUM(C4:E4)</f>
        <v>596.05578000000003</v>
      </c>
    </row>
    <row r="5" spans="1:6" s="66" customFormat="1" ht="12" x14ac:dyDescent="0.2">
      <c r="A5" s="60" t="s">
        <v>39</v>
      </c>
      <c r="B5" s="47" t="str">
        <f>+'Agency Health Rates Ref Table'!E6</f>
        <v>$40,401 - $46,400</v>
      </c>
      <c r="C5" s="210">
        <f>'Agency Health Rates Ref Table'!C20</f>
        <v>469.39</v>
      </c>
      <c r="D5" s="167">
        <f>'Agency Health Rates Ref Table'!C3</f>
        <v>59</v>
      </c>
      <c r="E5" s="149">
        <f>'Agency Health Rates Ref Table'!J6</f>
        <v>71.725726800000018</v>
      </c>
      <c r="F5" s="172">
        <f t="shared" si="0"/>
        <v>600.11572679999995</v>
      </c>
    </row>
    <row r="6" spans="1:6" s="66" customFormat="1" ht="12" x14ac:dyDescent="0.2">
      <c r="A6" s="60"/>
      <c r="B6" s="47" t="str">
        <f>+'Agency Health Rates Ref Table'!E7</f>
        <v>$46,401 - $52,400</v>
      </c>
      <c r="C6" s="210">
        <f>'Agency Health Rates Ref Table'!C20</f>
        <v>469.39</v>
      </c>
      <c r="D6" s="167">
        <f>'Agency Health Rates Ref Table'!C3</f>
        <v>59</v>
      </c>
      <c r="E6" s="149">
        <f>'Agency Health Rates Ref Table'!J7</f>
        <v>74.432358000000008</v>
      </c>
      <c r="F6" s="172">
        <f t="shared" si="0"/>
        <v>602.82235800000001</v>
      </c>
    </row>
    <row r="7" spans="1:6" s="66" customFormat="1" ht="12" x14ac:dyDescent="0.2">
      <c r="A7" s="60"/>
      <c r="B7" s="47" t="str">
        <f>+'Agency Health Rates Ref Table'!E8</f>
        <v>$52,401 - $60,400</v>
      </c>
      <c r="C7" s="210">
        <f>'Agency Health Rates Ref Table'!C20</f>
        <v>469.39</v>
      </c>
      <c r="D7" s="167">
        <f>'Agency Health Rates Ref Table'!C3</f>
        <v>59</v>
      </c>
      <c r="E7" s="149">
        <f>'Agency Health Rates Ref Table'!J8</f>
        <v>82.552251600000005</v>
      </c>
      <c r="F7" s="172">
        <f t="shared" si="0"/>
        <v>610.94225159999996</v>
      </c>
    </row>
    <row r="8" spans="1:6" s="66" customFormat="1" ht="12" x14ac:dyDescent="0.2">
      <c r="A8" s="69"/>
      <c r="B8" s="47" t="str">
        <f>+'Agency Health Rates Ref Table'!E9</f>
        <v>$60,401 - $72,900</v>
      </c>
      <c r="C8" s="210">
        <f>'Agency Health Rates Ref Table'!C20</f>
        <v>469.39</v>
      </c>
      <c r="D8" s="167">
        <f>'Agency Health Rates Ref Table'!C3</f>
        <v>59</v>
      </c>
      <c r="E8" s="149">
        <f>'Agency Health Rates Ref Table'!J9</f>
        <v>96.085407600000025</v>
      </c>
      <c r="F8" s="172">
        <f t="shared" si="0"/>
        <v>624.47540760000004</v>
      </c>
    </row>
    <row r="9" spans="1:6" s="66" customFormat="1" ht="12" x14ac:dyDescent="0.2">
      <c r="A9" s="69"/>
      <c r="B9" s="47" t="str">
        <f>+'Agency Health Rates Ref Table'!E10</f>
        <v>$72,901 - $85,400</v>
      </c>
      <c r="C9" s="210">
        <f>'Agency Health Rates Ref Table'!C20</f>
        <v>469.39</v>
      </c>
      <c r="D9" s="167">
        <f>'Agency Health Rates Ref Table'!C3</f>
        <v>59</v>
      </c>
      <c r="E9" s="149">
        <f>'Agency Health Rates Ref Table'!J10</f>
        <v>105.5586168</v>
      </c>
      <c r="F9" s="172">
        <f>SUM(C9:E9)</f>
        <v>633.94861679999997</v>
      </c>
    </row>
    <row r="10" spans="1:6" s="66" customFormat="1" ht="12" x14ac:dyDescent="0.2">
      <c r="A10" s="69"/>
      <c r="B10" s="47" t="str">
        <f>+'Agency Health Rates Ref Table'!E11</f>
        <v>$85,401 - $110,400</v>
      </c>
      <c r="C10" s="210">
        <f>'Agency Health Rates Ref Table'!C20</f>
        <v>469.39</v>
      </c>
      <c r="D10" s="167">
        <f>'Agency Health Rates Ref Table'!C3</f>
        <v>59</v>
      </c>
      <c r="E10" s="149">
        <f>'Agency Health Rates Ref Table'!J11</f>
        <v>121.79840400000002</v>
      </c>
      <c r="F10" s="172">
        <f t="shared" si="0"/>
        <v>650.18840399999999</v>
      </c>
    </row>
    <row r="11" spans="1:6" s="66" customFormat="1" ht="12" x14ac:dyDescent="0.2">
      <c r="A11" s="69"/>
      <c r="B11" s="47" t="str">
        <f>+'Agency Health Rates Ref Table'!E12</f>
        <v>$110,401 - $135,400</v>
      </c>
      <c r="C11" s="210">
        <f>'Agency Health Rates Ref Table'!C20</f>
        <v>469.39</v>
      </c>
      <c r="D11" s="167">
        <f>'Agency Health Rates Ref Table'!C3</f>
        <v>59</v>
      </c>
      <c r="E11" s="149">
        <f>'Agency Health Rates Ref Table'!J12</f>
        <v>171.87108120000002</v>
      </c>
      <c r="F11" s="172">
        <f t="shared" si="0"/>
        <v>700.26108120000004</v>
      </c>
    </row>
    <row r="12" spans="1:6" s="66" customFormat="1" thickBot="1" x14ac:dyDescent="0.25">
      <c r="A12" s="72"/>
      <c r="B12" s="48" t="str">
        <f>+'Agency Health Rates Ref Table'!E13</f>
        <v>$135,401 - +</v>
      </c>
      <c r="C12" s="211">
        <f>'Agency Health Rates Ref Table'!C20</f>
        <v>469.39</v>
      </c>
      <c r="D12" s="178">
        <f>'Agency Health Rates Ref Table'!C3</f>
        <v>59</v>
      </c>
      <c r="E12" s="150">
        <f>'Agency Health Rates Ref Table'!J13</f>
        <v>202.99734000000004</v>
      </c>
      <c r="F12" s="176">
        <f t="shared" si="0"/>
        <v>731.38733999999999</v>
      </c>
    </row>
    <row r="13" spans="1:6" s="66" customFormat="1" thickBot="1" x14ac:dyDescent="0.25">
      <c r="A13" s="8" t="s">
        <v>6</v>
      </c>
      <c r="B13" s="272"/>
      <c r="C13" s="181"/>
      <c r="D13" s="212"/>
      <c r="E13" s="213"/>
      <c r="F13" s="214"/>
    </row>
    <row r="14" spans="1:6" s="66" customFormat="1" ht="12" x14ac:dyDescent="0.2">
      <c r="A14" s="75"/>
      <c r="B14" s="46" t="str">
        <f>+B3</f>
        <v>$0 - $30,400</v>
      </c>
      <c r="C14" s="209">
        <f>'Agency Health Rates Ref Table'!C21</f>
        <v>630.07000000000005</v>
      </c>
      <c r="D14" s="171">
        <f>'Agency Health Rates Ref Table'!C3</f>
        <v>59</v>
      </c>
      <c r="E14" s="168">
        <f>'Agency Health Rates Ref Table'!J17</f>
        <v>105.7465365</v>
      </c>
      <c r="F14" s="169">
        <f>SUM(C14:E14)</f>
        <v>794.8165365000001</v>
      </c>
    </row>
    <row r="15" spans="1:6" s="66" customFormat="1" ht="12" x14ac:dyDescent="0.2">
      <c r="A15" s="60" t="s">
        <v>40</v>
      </c>
      <c r="B15" s="47" t="str">
        <f t="shared" ref="B15:B23" si="1">+B4</f>
        <v>$30,401 - $40,400</v>
      </c>
      <c r="C15" s="210">
        <f>'Agency Health Rates Ref Table'!C21</f>
        <v>630.07000000000005</v>
      </c>
      <c r="D15" s="184">
        <f>'Agency Health Rates Ref Table'!C3</f>
        <v>59</v>
      </c>
      <c r="E15" s="149">
        <f>'Agency Health Rates Ref Table'!J18</f>
        <v>118.60760174999997</v>
      </c>
      <c r="F15" s="172">
        <f t="shared" ref="F15:F23" si="2">SUM(C15:E15)</f>
        <v>807.67760175000001</v>
      </c>
    </row>
    <row r="16" spans="1:6" s="66" customFormat="1" ht="12" x14ac:dyDescent="0.2">
      <c r="A16" s="60" t="s">
        <v>41</v>
      </c>
      <c r="B16" s="47" t="str">
        <f t="shared" si="1"/>
        <v>$40,401 - $46,400</v>
      </c>
      <c r="C16" s="210">
        <f>'Agency Health Rates Ref Table'!C21</f>
        <v>630.07000000000005</v>
      </c>
      <c r="D16" s="184">
        <f>'Agency Health Rates Ref Table'!C3</f>
        <v>59</v>
      </c>
      <c r="E16" s="149">
        <f>'Agency Health Rates Ref Table'!J19</f>
        <v>124.32363075000001</v>
      </c>
      <c r="F16" s="172">
        <f t="shared" si="2"/>
        <v>813.39363075000006</v>
      </c>
    </row>
    <row r="17" spans="1:6" s="66" customFormat="1" ht="12" x14ac:dyDescent="0.2">
      <c r="A17" s="60"/>
      <c r="B17" s="47" t="str">
        <f t="shared" si="1"/>
        <v>$46,401 - $52,400</v>
      </c>
      <c r="C17" s="210">
        <f>'Agency Health Rates Ref Table'!C21</f>
        <v>630.07000000000005</v>
      </c>
      <c r="D17" s="184">
        <f>'Agency Health Rates Ref Table'!C3</f>
        <v>59</v>
      </c>
      <c r="E17" s="149">
        <f>'Agency Health Rates Ref Table'!J20</f>
        <v>130.03965975</v>
      </c>
      <c r="F17" s="172">
        <f t="shared" si="2"/>
        <v>819.10965974999999</v>
      </c>
    </row>
    <row r="18" spans="1:6" s="66" customFormat="1" ht="12" x14ac:dyDescent="0.2">
      <c r="A18" s="60"/>
      <c r="B18" s="47" t="str">
        <f t="shared" si="1"/>
        <v>$52,401 - $60,400</v>
      </c>
      <c r="C18" s="210">
        <f>'Agency Health Rates Ref Table'!C21</f>
        <v>630.07000000000005</v>
      </c>
      <c r="D18" s="184">
        <f>'Agency Health Rates Ref Table'!C3</f>
        <v>59</v>
      </c>
      <c r="E18" s="149">
        <f>'Agency Health Rates Ref Table'!J21</f>
        <v>161.47781924999998</v>
      </c>
      <c r="F18" s="172">
        <f>SUM(C18:E18)</f>
        <v>850.54781924999997</v>
      </c>
    </row>
    <row r="19" spans="1:6" s="66" customFormat="1" ht="12" x14ac:dyDescent="0.2">
      <c r="A19" s="69"/>
      <c r="B19" s="47" t="str">
        <f t="shared" si="1"/>
        <v>$60,401 - $72,900</v>
      </c>
      <c r="C19" s="210">
        <f>'Agency Health Rates Ref Table'!C21</f>
        <v>630.07000000000005</v>
      </c>
      <c r="D19" s="184">
        <f>'Agency Health Rates Ref Table'!C3</f>
        <v>59</v>
      </c>
      <c r="E19" s="149">
        <f>'Agency Health Rates Ref Table'!J22</f>
        <v>208.63505849999999</v>
      </c>
      <c r="F19" s="172">
        <f t="shared" si="2"/>
        <v>897.70505850000006</v>
      </c>
    </row>
    <row r="20" spans="1:6" s="66" customFormat="1" ht="12" x14ac:dyDescent="0.2">
      <c r="A20" s="69"/>
      <c r="B20" s="47" t="str">
        <f t="shared" si="1"/>
        <v>$72,901 - $85,400</v>
      </c>
      <c r="C20" s="210">
        <f>'Agency Health Rates Ref Table'!C21</f>
        <v>630.07000000000005</v>
      </c>
      <c r="D20" s="184">
        <f>'Agency Health Rates Ref Table'!C3</f>
        <v>59</v>
      </c>
      <c r="E20" s="149">
        <f>'Agency Health Rates Ref Table'!J23</f>
        <v>237.21520349999994</v>
      </c>
      <c r="F20" s="172">
        <f t="shared" si="2"/>
        <v>926.28520349999997</v>
      </c>
    </row>
    <row r="21" spans="1:6" s="66" customFormat="1" ht="12" x14ac:dyDescent="0.2">
      <c r="A21" s="69"/>
      <c r="B21" s="47" t="str">
        <f t="shared" si="1"/>
        <v>$85,401 - $110,400</v>
      </c>
      <c r="C21" s="210">
        <f>'Agency Health Rates Ref Table'!C21</f>
        <v>630.07000000000005</v>
      </c>
      <c r="D21" s="184">
        <f>'Agency Health Rates Ref Table'!C3</f>
        <v>59</v>
      </c>
      <c r="E21" s="149">
        <f>'Agency Health Rates Ref Table'!J24</f>
        <v>297.23350799999997</v>
      </c>
      <c r="F21" s="172">
        <f t="shared" si="2"/>
        <v>986.30350799999997</v>
      </c>
    </row>
    <row r="22" spans="1:6" s="66" customFormat="1" ht="12" x14ac:dyDescent="0.2">
      <c r="A22" s="69"/>
      <c r="B22" s="47" t="str">
        <f t="shared" si="1"/>
        <v>$110,401 - $135,400</v>
      </c>
      <c r="C22" s="210">
        <f>'Agency Health Rates Ref Table'!C21</f>
        <v>630.07000000000005</v>
      </c>
      <c r="D22" s="184">
        <f>'Agency Health Rates Ref Table'!C3</f>
        <v>59</v>
      </c>
      <c r="E22" s="149">
        <f>'Agency Health Rates Ref Table'!J25</f>
        <v>374.39989949999995</v>
      </c>
      <c r="F22" s="172">
        <f t="shared" si="2"/>
        <v>1063.4698994999999</v>
      </c>
    </row>
    <row r="23" spans="1:6" s="66" customFormat="1" thickBot="1" x14ac:dyDescent="0.25">
      <c r="A23" s="72"/>
      <c r="B23" s="48" t="str">
        <f t="shared" si="1"/>
        <v>$135,401 - +</v>
      </c>
      <c r="C23" s="211">
        <f>'Agency Health Rates Ref Table'!C21</f>
        <v>630.07000000000005</v>
      </c>
      <c r="D23" s="191">
        <f>'Agency Health Rates Ref Table'!C3</f>
        <v>59</v>
      </c>
      <c r="E23" s="150">
        <f>'Agency Health Rates Ref Table'!J26</f>
        <v>431.56018949999998</v>
      </c>
      <c r="F23" s="176">
        <f t="shared" si="2"/>
        <v>1120.6301895000001</v>
      </c>
    </row>
    <row r="24" spans="1:6" s="66" customFormat="1" thickBot="1" x14ac:dyDescent="0.25">
      <c r="A24" s="8" t="s">
        <v>1</v>
      </c>
      <c r="B24" s="273"/>
      <c r="C24" s="181"/>
      <c r="D24" s="212"/>
      <c r="E24" s="181"/>
      <c r="F24" s="182"/>
    </row>
    <row r="25" spans="1:6" s="66" customFormat="1" ht="12" x14ac:dyDescent="0.2">
      <c r="A25" s="75"/>
      <c r="B25" s="46" t="str">
        <f>+B14</f>
        <v>$0 - $30,400</v>
      </c>
      <c r="C25" s="209">
        <f>'Agency Health Rates Ref Table'!C22</f>
        <v>1041.04</v>
      </c>
      <c r="D25" s="171">
        <f>'Agency Health Rates Ref Table'!C3</f>
        <v>59</v>
      </c>
      <c r="E25" s="168">
        <f>'Agency Health Rates Ref Table'!J30</f>
        <v>164.54724774750002</v>
      </c>
      <c r="F25" s="169">
        <f>SUM(C25:E25)</f>
        <v>1264.5872477475</v>
      </c>
    </row>
    <row r="26" spans="1:6" s="66" customFormat="1" ht="12" x14ac:dyDescent="0.2">
      <c r="A26" s="60" t="s">
        <v>40</v>
      </c>
      <c r="B26" s="47" t="str">
        <f t="shared" ref="B26:B34" si="3">+B15</f>
        <v>$30,401 - $40,400</v>
      </c>
      <c r="C26" s="210">
        <f>'Agency Health Rates Ref Table'!C22</f>
        <v>1041.04</v>
      </c>
      <c r="D26" s="184">
        <f>'Agency Health Rates Ref Table'!C3</f>
        <v>59</v>
      </c>
      <c r="E26" s="149">
        <f>'Agency Health Rates Ref Table'!J31</f>
        <v>202.19788918125002</v>
      </c>
      <c r="F26" s="172">
        <f t="shared" ref="F26:F34" si="4">SUM(C26:E26)</f>
        <v>1302.23788918125</v>
      </c>
    </row>
    <row r="27" spans="1:6" s="66" customFormat="1" ht="12" x14ac:dyDescent="0.2">
      <c r="A27" s="60" t="s">
        <v>41</v>
      </c>
      <c r="B27" s="47" t="str">
        <f t="shared" si="3"/>
        <v>$40,401 - $46,400</v>
      </c>
      <c r="C27" s="210">
        <f>'Agency Health Rates Ref Table'!C22</f>
        <v>1041.04</v>
      </c>
      <c r="D27" s="184">
        <f>'Agency Health Rates Ref Table'!C3</f>
        <v>59</v>
      </c>
      <c r="E27" s="149">
        <f>'Agency Health Rates Ref Table'!J32</f>
        <v>221.72044399875006</v>
      </c>
      <c r="F27" s="172">
        <f t="shared" si="4"/>
        <v>1321.7604439987499</v>
      </c>
    </row>
    <row r="28" spans="1:6" s="66" customFormat="1" ht="12" x14ac:dyDescent="0.2">
      <c r="A28" s="60"/>
      <c r="B28" s="47" t="str">
        <f t="shared" si="3"/>
        <v>$46,401 - $52,400</v>
      </c>
      <c r="C28" s="210">
        <f>'Agency Health Rates Ref Table'!C22</f>
        <v>1041.04</v>
      </c>
      <c r="D28" s="184">
        <f>'Agency Health Rates Ref Table'!C3</f>
        <v>59</v>
      </c>
      <c r="E28" s="149">
        <f>'Agency Health Rates Ref Table'!J33</f>
        <v>244.03193521875002</v>
      </c>
      <c r="F28" s="172">
        <f t="shared" si="4"/>
        <v>1344.07193521875</v>
      </c>
    </row>
    <row r="29" spans="1:6" s="66" customFormat="1" ht="12" x14ac:dyDescent="0.2">
      <c r="A29" s="60"/>
      <c r="B29" s="47" t="str">
        <f t="shared" si="3"/>
        <v>$52,401 - $60,400</v>
      </c>
      <c r="C29" s="210">
        <f>'Agency Health Rates Ref Table'!C22</f>
        <v>1041.04</v>
      </c>
      <c r="D29" s="184">
        <f>'Agency Health Rates Ref Table'!C3</f>
        <v>59</v>
      </c>
      <c r="E29" s="149">
        <f>'Agency Health Rates Ref Table'!J34</f>
        <v>288.65491765875004</v>
      </c>
      <c r="F29" s="172">
        <f t="shared" si="4"/>
        <v>1388.69491765875</v>
      </c>
    </row>
    <row r="30" spans="1:6" s="66" customFormat="1" ht="12" x14ac:dyDescent="0.2">
      <c r="A30" s="69"/>
      <c r="B30" s="47" t="str">
        <f t="shared" si="3"/>
        <v>$60,401 - $72,900</v>
      </c>
      <c r="C30" s="210">
        <f>'Agency Health Rates Ref Table'!C22</f>
        <v>1041.04</v>
      </c>
      <c r="D30" s="184">
        <f>'Agency Health Rates Ref Table'!C3</f>
        <v>59</v>
      </c>
      <c r="E30" s="149">
        <f>'Agency Health Rates Ref Table'!J35</f>
        <v>350.01151851375005</v>
      </c>
      <c r="F30" s="172">
        <f>SUM(C30:E30)</f>
        <v>1450.0515185137501</v>
      </c>
    </row>
    <row r="31" spans="1:6" s="66" customFormat="1" ht="12" x14ac:dyDescent="0.2">
      <c r="A31" s="69"/>
      <c r="B31" s="47" t="str">
        <f t="shared" si="3"/>
        <v>$72,901 - $85,400</v>
      </c>
      <c r="C31" s="210">
        <f>'Agency Health Rates Ref Table'!C22</f>
        <v>1041.04</v>
      </c>
      <c r="D31" s="184">
        <f>'Agency Health Rates Ref Table'!C3</f>
        <v>59</v>
      </c>
      <c r="E31" s="149">
        <f>'Agency Health Rates Ref Table'!J36</f>
        <v>383.47875534375004</v>
      </c>
      <c r="F31" s="172">
        <f t="shared" si="4"/>
        <v>1483.5187553437499</v>
      </c>
    </row>
    <row r="32" spans="1:6" s="66" customFormat="1" ht="12" x14ac:dyDescent="0.2">
      <c r="A32" s="69"/>
      <c r="B32" s="47" t="str">
        <f t="shared" si="3"/>
        <v>$85,401 - $110,400</v>
      </c>
      <c r="C32" s="210">
        <f>'Agency Health Rates Ref Table'!C22</f>
        <v>1041.04</v>
      </c>
      <c r="D32" s="184">
        <f>'Agency Health Rates Ref Table'!C3</f>
        <v>59</v>
      </c>
      <c r="E32" s="149">
        <f>'Agency Health Rates Ref Table'!J37</f>
        <v>478.30259302875004</v>
      </c>
      <c r="F32" s="172">
        <f t="shared" si="4"/>
        <v>1578.3425930287499</v>
      </c>
    </row>
    <row r="33" spans="1:6" s="66" customFormat="1" ht="12" x14ac:dyDescent="0.2">
      <c r="A33" s="69"/>
      <c r="B33" s="47" t="str">
        <f t="shared" si="3"/>
        <v>$110,401 - $135,400</v>
      </c>
      <c r="C33" s="210">
        <f>'Agency Health Rates Ref Table'!C22</f>
        <v>1041.04</v>
      </c>
      <c r="D33" s="184">
        <f>'Agency Health Rates Ref Table'!C3</f>
        <v>59</v>
      </c>
      <c r="E33" s="149">
        <f>'Agency Health Rates Ref Table'!J38</f>
        <v>601.01579473875006</v>
      </c>
      <c r="F33" s="172">
        <f t="shared" si="4"/>
        <v>1701.0557947387501</v>
      </c>
    </row>
    <row r="34" spans="1:6" s="66" customFormat="1" thickBot="1" x14ac:dyDescent="0.25">
      <c r="A34" s="72"/>
      <c r="B34" s="48" t="str">
        <f t="shared" si="3"/>
        <v>$135,401 - +</v>
      </c>
      <c r="C34" s="211">
        <f>'Agency Health Rates Ref Table'!C22</f>
        <v>1041.04</v>
      </c>
      <c r="D34" s="191">
        <f>'Agency Health Rates Ref Table'!C3</f>
        <v>59</v>
      </c>
      <c r="E34" s="150">
        <f>'Agency Health Rates Ref Table'!J39</f>
        <v>695.83963242375012</v>
      </c>
      <c r="F34" s="176">
        <f t="shared" si="4"/>
        <v>1795.8796324237501</v>
      </c>
    </row>
    <row r="35" spans="1:6" s="66" customFormat="1" ht="12" x14ac:dyDescent="0.2">
      <c r="A35" s="79"/>
      <c r="B35" s="80"/>
      <c r="C35" s="80"/>
      <c r="D35" s="80"/>
      <c r="E35" s="80"/>
      <c r="F35" s="80"/>
    </row>
    <row r="36" spans="1:6" s="66" customFormat="1" ht="12" x14ac:dyDescent="0.2">
      <c r="A36" s="81"/>
      <c r="B36" s="80"/>
      <c r="C36" s="80"/>
      <c r="D36" s="80"/>
      <c r="E36" s="80"/>
      <c r="F36" s="80"/>
    </row>
    <row r="37" spans="1:6" s="66" customFormat="1" ht="12" x14ac:dyDescent="0.2">
      <c r="A37" s="81">
        <f>+'Active State PPB A'!A37</f>
        <v>0</v>
      </c>
      <c r="B37" s="80"/>
      <c r="C37" s="80"/>
      <c r="D37" s="80"/>
      <c r="E37" s="80"/>
      <c r="F37" s="80"/>
    </row>
    <row r="38" spans="1:6" s="66" customFormat="1" ht="12" x14ac:dyDescent="0.2">
      <c r="A38" s="81"/>
      <c r="B38" s="80"/>
      <c r="C38" s="80"/>
      <c r="D38" s="80"/>
      <c r="E38" s="80"/>
      <c r="F38" s="80"/>
    </row>
    <row r="39" spans="1:6" s="66" customFormat="1" ht="12" x14ac:dyDescent="0.2">
      <c r="A39" s="81"/>
      <c r="B39" s="80"/>
      <c r="C39" s="80"/>
      <c r="D39" s="80"/>
      <c r="E39" s="80"/>
      <c r="F39" s="80"/>
    </row>
    <row r="40" spans="1:6" s="66" customFormat="1" ht="12" x14ac:dyDescent="0.2">
      <c r="A40" s="81"/>
      <c r="B40" s="80"/>
      <c r="C40" s="80"/>
      <c r="D40" s="80"/>
      <c r="E40" s="80"/>
      <c r="F40" s="80"/>
    </row>
    <row r="41" spans="1:6" s="66" customFormat="1" ht="12" x14ac:dyDescent="0.2">
      <c r="A41" s="81"/>
      <c r="B41" s="80"/>
      <c r="C41" s="80"/>
      <c r="D41" s="80"/>
      <c r="E41" s="80"/>
      <c r="F41" s="80"/>
    </row>
    <row r="42" spans="1:6" s="66" customFormat="1" thickBot="1" x14ac:dyDescent="0.25">
      <c r="A42" s="81"/>
      <c r="B42" s="80"/>
      <c r="C42" s="80"/>
      <c r="D42" s="80"/>
      <c r="E42" s="80"/>
      <c r="F42" s="80"/>
    </row>
    <row r="43" spans="1:6" s="66" customFormat="1" ht="12.75" customHeight="1" thickBot="1" x14ac:dyDescent="0.25">
      <c r="A43" s="379" t="s">
        <v>103</v>
      </c>
      <c r="B43" s="386"/>
      <c r="C43" s="386"/>
      <c r="D43" s="386"/>
      <c r="E43" s="386"/>
      <c r="F43" s="380"/>
    </row>
    <row r="44" spans="1:6" s="66" customFormat="1" ht="25.5" customHeight="1" thickBot="1" x14ac:dyDescent="0.25">
      <c r="A44" s="74" t="s">
        <v>2</v>
      </c>
      <c r="B44" s="274" t="s">
        <v>83</v>
      </c>
      <c r="C44" s="77" t="s">
        <v>3</v>
      </c>
      <c r="D44" s="77" t="s">
        <v>36</v>
      </c>
      <c r="E44" s="96" t="s">
        <v>4</v>
      </c>
      <c r="F44" s="97" t="s">
        <v>5</v>
      </c>
    </row>
    <row r="45" spans="1:6" s="66" customFormat="1" ht="12" x14ac:dyDescent="0.2">
      <c r="A45" s="75"/>
      <c r="B45" s="46" t="str">
        <f t="shared" ref="B45:B54" si="5">+B25</f>
        <v>$0 - $30,400</v>
      </c>
      <c r="C45" s="209">
        <f>'Agency Health Rates Ref Table'!C23</f>
        <v>1041</v>
      </c>
      <c r="D45" s="171">
        <f>'Agency Health Rates Ref Table'!C3</f>
        <v>59</v>
      </c>
      <c r="E45" s="168">
        <f>'Agency Health Rates Ref Table'!J43</f>
        <v>126.89660631375</v>
      </c>
      <c r="F45" s="169">
        <f>SUM(C45:E45)</f>
        <v>1226.89660631375</v>
      </c>
    </row>
    <row r="46" spans="1:6" s="66" customFormat="1" ht="12" x14ac:dyDescent="0.2">
      <c r="A46" s="60" t="s">
        <v>40</v>
      </c>
      <c r="B46" s="47" t="str">
        <f t="shared" si="5"/>
        <v>$30,401 - $40,400</v>
      </c>
      <c r="C46" s="210">
        <f>'Agency Health Rates Ref Table'!C23</f>
        <v>1041</v>
      </c>
      <c r="D46" s="184">
        <f>'Agency Health Rates Ref Table'!C3</f>
        <v>59</v>
      </c>
      <c r="E46" s="149">
        <f>'Agency Health Rates Ref Table'!J44</f>
        <v>150.60256573500001</v>
      </c>
      <c r="F46" s="172">
        <f t="shared" ref="F46:F54" si="6">SUM(C46:E46)</f>
        <v>1250.6025657350001</v>
      </c>
    </row>
    <row r="47" spans="1:6" s="66" customFormat="1" ht="12" x14ac:dyDescent="0.2">
      <c r="A47" s="60" t="s">
        <v>41</v>
      </c>
      <c r="B47" s="47" t="str">
        <f t="shared" si="5"/>
        <v>$40,401 - $46,400</v>
      </c>
      <c r="C47" s="210">
        <f>'Agency Health Rates Ref Table'!C23</f>
        <v>1041</v>
      </c>
      <c r="D47" s="184">
        <f>'Agency Health Rates Ref Table'!C3</f>
        <v>59</v>
      </c>
      <c r="E47" s="149">
        <f>'Agency Health Rates Ref Table'!J45</f>
        <v>171.51958875375001</v>
      </c>
      <c r="F47" s="172">
        <f t="shared" si="6"/>
        <v>1271.51958875375</v>
      </c>
    </row>
    <row r="48" spans="1:6" s="66" customFormat="1" ht="12" x14ac:dyDescent="0.2">
      <c r="A48" s="60"/>
      <c r="B48" s="47" t="str">
        <f t="shared" si="5"/>
        <v>$46,401 - $52,400</v>
      </c>
      <c r="C48" s="210">
        <f>'Agency Health Rates Ref Table'!C23</f>
        <v>1041</v>
      </c>
      <c r="D48" s="184">
        <f>'Agency Health Rates Ref Table'!C3</f>
        <v>59</v>
      </c>
      <c r="E48" s="149">
        <f>'Agency Health Rates Ref Table'!J46</f>
        <v>185.46427076625</v>
      </c>
      <c r="F48" s="172">
        <f t="shared" si="6"/>
        <v>1285.4642707662499</v>
      </c>
    </row>
    <row r="49" spans="1:6" s="66" customFormat="1" ht="12" x14ac:dyDescent="0.2">
      <c r="A49" s="60"/>
      <c r="B49" s="47" t="str">
        <f t="shared" si="5"/>
        <v>$52,401 - $60,400</v>
      </c>
      <c r="C49" s="210">
        <f>'Agency Health Rates Ref Table'!C23</f>
        <v>1041</v>
      </c>
      <c r="D49" s="184">
        <f>'Agency Health Rates Ref Table'!C3</f>
        <v>59</v>
      </c>
      <c r="E49" s="149">
        <f>'Agency Health Rates Ref Table'!J47</f>
        <v>216.14257119375003</v>
      </c>
      <c r="F49" s="172">
        <f t="shared" si="6"/>
        <v>1316.14257119375</v>
      </c>
    </row>
    <row r="50" spans="1:6" s="66" customFormat="1" ht="12" x14ac:dyDescent="0.2">
      <c r="A50" s="69"/>
      <c r="B50" s="47" t="str">
        <f t="shared" si="5"/>
        <v>$60,401 - $72,900</v>
      </c>
      <c r="C50" s="210">
        <f>'Agency Health Rates Ref Table'!C23</f>
        <v>1041</v>
      </c>
      <c r="D50" s="184">
        <f>'Agency Health Rates Ref Table'!C3</f>
        <v>59</v>
      </c>
      <c r="E50" s="149">
        <f>'Agency Health Rates Ref Table'!J48</f>
        <v>263.55449003625006</v>
      </c>
      <c r="F50" s="172">
        <f>SUM(C50:E50)</f>
        <v>1363.5544900362502</v>
      </c>
    </row>
    <row r="51" spans="1:6" s="66" customFormat="1" ht="12" x14ac:dyDescent="0.2">
      <c r="A51" s="69"/>
      <c r="B51" s="47" t="str">
        <f t="shared" si="5"/>
        <v>$72,901 - $85,400</v>
      </c>
      <c r="C51" s="210">
        <f>'Agency Health Rates Ref Table'!C23</f>
        <v>1041</v>
      </c>
      <c r="D51" s="184">
        <f>'Agency Health Rates Ref Table'!C3</f>
        <v>59</v>
      </c>
      <c r="E51" s="149">
        <f>'Agency Health Rates Ref Table'!J49</f>
        <v>305.38853607375006</v>
      </c>
      <c r="F51" s="172">
        <f t="shared" si="6"/>
        <v>1405.3885360737499</v>
      </c>
    </row>
    <row r="52" spans="1:6" s="66" customFormat="1" ht="12" x14ac:dyDescent="0.2">
      <c r="A52" s="69"/>
      <c r="B52" s="47" t="str">
        <f t="shared" si="5"/>
        <v>$85,401 - $110,400</v>
      </c>
      <c r="C52" s="210">
        <f>'Agency Health Rates Ref Table'!C23</f>
        <v>1041</v>
      </c>
      <c r="D52" s="184">
        <f>'Agency Health Rates Ref Table'!C3</f>
        <v>59</v>
      </c>
      <c r="E52" s="149">
        <f>'Agency Health Rates Ref Table'!J50</f>
        <v>411.36811936875006</v>
      </c>
      <c r="F52" s="172">
        <f t="shared" si="6"/>
        <v>1511.3681193687501</v>
      </c>
    </row>
    <row r="53" spans="1:6" s="66" customFormat="1" ht="12" x14ac:dyDescent="0.2">
      <c r="A53" s="69"/>
      <c r="B53" s="47" t="str">
        <f t="shared" si="5"/>
        <v>$110,401 - $135,400</v>
      </c>
      <c r="C53" s="210">
        <f>'Agency Health Rates Ref Table'!C23</f>
        <v>1041</v>
      </c>
      <c r="D53" s="184">
        <f>'Agency Health Rates Ref Table'!C3</f>
        <v>59</v>
      </c>
      <c r="E53" s="149">
        <f>'Agency Health Rates Ref Table'!J51</f>
        <v>534.08132107875008</v>
      </c>
      <c r="F53" s="172">
        <f t="shared" si="6"/>
        <v>1634.0813210787501</v>
      </c>
    </row>
    <row r="54" spans="1:6" s="66" customFormat="1" thickBot="1" x14ac:dyDescent="0.25">
      <c r="A54" s="72"/>
      <c r="B54" s="48" t="str">
        <f t="shared" si="5"/>
        <v>$135,401 - +</v>
      </c>
      <c r="C54" s="211">
        <f>'Agency Health Rates Ref Table'!C23</f>
        <v>1041</v>
      </c>
      <c r="D54" s="191">
        <f>'Agency Health Rates Ref Table'!C3</f>
        <v>59</v>
      </c>
      <c r="E54" s="150">
        <f>'Agency Health Rates Ref Table'!J52</f>
        <v>628.90515876375014</v>
      </c>
      <c r="F54" s="176">
        <f t="shared" si="6"/>
        <v>1728.90515876375</v>
      </c>
    </row>
    <row r="55" spans="1:6" s="66" customFormat="1" thickBot="1" x14ac:dyDescent="0.25">
      <c r="C55" s="82"/>
      <c r="D55" s="82"/>
      <c r="E55" s="82"/>
    </row>
    <row r="56" spans="1:6" ht="13.5" thickBot="1" x14ac:dyDescent="0.25">
      <c r="A56" s="357" t="s">
        <v>101</v>
      </c>
      <c r="B56" s="317"/>
      <c r="C56" s="188"/>
      <c r="D56" s="189"/>
      <c r="E56" s="320"/>
      <c r="F56" s="321"/>
    </row>
    <row r="57" spans="1:6" x14ac:dyDescent="0.2">
      <c r="A57" s="75"/>
      <c r="B57" s="322" t="str">
        <f>+B45</f>
        <v>$0 - $30,400</v>
      </c>
      <c r="C57" s="314">
        <f>'Agency Health Rates Ref Table'!C$23</f>
        <v>1041</v>
      </c>
      <c r="D57" s="171">
        <f>'Agency Health Rates Ref Table'!C$3</f>
        <v>59</v>
      </c>
      <c r="E57" s="324">
        <f>'Agency Health Rates Ref Table'!J56</f>
        <v>691.54724774750002</v>
      </c>
      <c r="F57" s="169">
        <f t="shared" ref="F57:F62" si="7">SUM(C57:E57)</f>
        <v>1791.5472477475</v>
      </c>
    </row>
    <row r="58" spans="1:6" x14ac:dyDescent="0.2">
      <c r="A58" s="60" t="s">
        <v>40</v>
      </c>
      <c r="B58" s="318" t="str">
        <f t="shared" ref="B58:B66" si="8">+B46</f>
        <v>$30,401 - $40,400</v>
      </c>
      <c r="C58" s="315">
        <f>'Agency Health Rates Ref Table'!C$23</f>
        <v>1041</v>
      </c>
      <c r="D58" s="184">
        <f>'Agency Health Rates Ref Table'!C$3</f>
        <v>59</v>
      </c>
      <c r="E58" s="323">
        <f>'Agency Health Rates Ref Table'!J57</f>
        <v>729.19788918125005</v>
      </c>
      <c r="F58" s="172">
        <f t="shared" si="7"/>
        <v>1829.19788918125</v>
      </c>
    </row>
    <row r="59" spans="1:6" x14ac:dyDescent="0.2">
      <c r="A59" s="60" t="s">
        <v>41</v>
      </c>
      <c r="B59" s="318" t="str">
        <f t="shared" si="8"/>
        <v>$40,401 - $46,400</v>
      </c>
      <c r="C59" s="315">
        <f>'Agency Health Rates Ref Table'!C$23</f>
        <v>1041</v>
      </c>
      <c r="D59" s="184">
        <f>'Agency Health Rates Ref Table'!C$3</f>
        <v>59</v>
      </c>
      <c r="E59" s="323">
        <f>'Agency Health Rates Ref Table'!J58</f>
        <v>748.72044399875006</v>
      </c>
      <c r="F59" s="172">
        <f t="shared" si="7"/>
        <v>1848.7204439987499</v>
      </c>
    </row>
    <row r="60" spans="1:6" x14ac:dyDescent="0.2">
      <c r="A60" s="60"/>
      <c r="B60" s="318" t="str">
        <f t="shared" si="8"/>
        <v>$46,401 - $52,400</v>
      </c>
      <c r="C60" s="315">
        <f>'Agency Health Rates Ref Table'!C$23</f>
        <v>1041</v>
      </c>
      <c r="D60" s="184">
        <f>'Agency Health Rates Ref Table'!C$3</f>
        <v>59</v>
      </c>
      <c r="E60" s="323">
        <f>'Agency Health Rates Ref Table'!J59</f>
        <v>771.03193521875005</v>
      </c>
      <c r="F60" s="172">
        <f t="shared" si="7"/>
        <v>1871.03193521875</v>
      </c>
    </row>
    <row r="61" spans="1:6" x14ac:dyDescent="0.2">
      <c r="A61" s="60"/>
      <c r="B61" s="318" t="str">
        <f t="shared" si="8"/>
        <v>$52,401 - $60,400</v>
      </c>
      <c r="C61" s="315">
        <f>'Agency Health Rates Ref Table'!C$23</f>
        <v>1041</v>
      </c>
      <c r="D61" s="184">
        <f>'Agency Health Rates Ref Table'!C$3</f>
        <v>59</v>
      </c>
      <c r="E61" s="323">
        <f>'Agency Health Rates Ref Table'!J60</f>
        <v>815.65491765875004</v>
      </c>
      <c r="F61" s="172">
        <f t="shared" si="7"/>
        <v>1915.65491765875</v>
      </c>
    </row>
    <row r="62" spans="1:6" x14ac:dyDescent="0.2">
      <c r="A62" s="60"/>
      <c r="B62" s="318" t="str">
        <f t="shared" si="8"/>
        <v>$60,401 - $72,900</v>
      </c>
      <c r="C62" s="315">
        <f>'Agency Health Rates Ref Table'!C$23</f>
        <v>1041</v>
      </c>
      <c r="D62" s="184">
        <f>'Agency Health Rates Ref Table'!C$3</f>
        <v>59</v>
      </c>
      <c r="E62" s="323">
        <f>'Agency Health Rates Ref Table'!J61</f>
        <v>877.01151851375005</v>
      </c>
      <c r="F62" s="172">
        <f t="shared" si="7"/>
        <v>1977.0115185137502</v>
      </c>
    </row>
    <row r="63" spans="1:6" x14ac:dyDescent="0.2">
      <c r="A63" s="60"/>
      <c r="B63" s="318" t="str">
        <f t="shared" si="8"/>
        <v>$72,901 - $85,400</v>
      </c>
      <c r="C63" s="315">
        <f>'Agency Health Rates Ref Table'!C$23</f>
        <v>1041</v>
      </c>
      <c r="D63" s="184">
        <f>'Agency Health Rates Ref Table'!C$3</f>
        <v>59</v>
      </c>
      <c r="E63" s="323">
        <f>'Agency Health Rates Ref Table'!J62</f>
        <v>910.47875534374998</v>
      </c>
      <c r="F63" s="172">
        <f>SUM(C63:E63)</f>
        <v>2010.47875534375</v>
      </c>
    </row>
    <row r="64" spans="1:6" x14ac:dyDescent="0.2">
      <c r="A64" s="69"/>
      <c r="B64" s="318" t="str">
        <f t="shared" si="8"/>
        <v>$85,401 - $110,400</v>
      </c>
      <c r="C64" s="315">
        <f>'Agency Health Rates Ref Table'!C$23</f>
        <v>1041</v>
      </c>
      <c r="D64" s="184">
        <f>'Agency Health Rates Ref Table'!C$3</f>
        <v>59</v>
      </c>
      <c r="E64" s="323">
        <f>'Agency Health Rates Ref Table'!J63</f>
        <v>1005.30259302875</v>
      </c>
      <c r="F64" s="172">
        <f t="shared" ref="F64:F66" si="9">SUM(C64:E64)</f>
        <v>2105.3025930287499</v>
      </c>
    </row>
    <row r="65" spans="1:6" x14ac:dyDescent="0.2">
      <c r="A65" s="69"/>
      <c r="B65" s="318" t="str">
        <f t="shared" si="8"/>
        <v>$110,401 - $135,400</v>
      </c>
      <c r="C65" s="315">
        <f>'Agency Health Rates Ref Table'!C$23</f>
        <v>1041</v>
      </c>
      <c r="D65" s="184">
        <f>'Agency Health Rates Ref Table'!C$3</f>
        <v>59</v>
      </c>
      <c r="E65" s="323">
        <f>'Agency Health Rates Ref Table'!J64</f>
        <v>1128.0157947387502</v>
      </c>
      <c r="F65" s="172">
        <f t="shared" si="9"/>
        <v>2228.0157947387502</v>
      </c>
    </row>
    <row r="66" spans="1:6" ht="13.5" thickBot="1" x14ac:dyDescent="0.25">
      <c r="A66" s="72"/>
      <c r="B66" s="164" t="str">
        <f t="shared" si="8"/>
        <v>$135,401 - +</v>
      </c>
      <c r="C66" s="316">
        <f>'Agency Health Rates Ref Table'!C$23</f>
        <v>1041</v>
      </c>
      <c r="D66" s="191">
        <f>'Agency Health Rates Ref Table'!C$3</f>
        <v>59</v>
      </c>
      <c r="E66" s="325">
        <f>'Agency Health Rates Ref Table'!J65</f>
        <v>1222.8396324237501</v>
      </c>
      <c r="F66" s="176">
        <f t="shared" si="9"/>
        <v>2322.8396324237501</v>
      </c>
    </row>
    <row r="68" spans="1:6" x14ac:dyDescent="0.2">
      <c r="A68">
        <f>+A37</f>
        <v>0</v>
      </c>
    </row>
    <row r="81" spans="7:7" x14ac:dyDescent="0.2">
      <c r="G81" s="57">
        <v>9</v>
      </c>
    </row>
  </sheetData>
  <mergeCells count="2">
    <mergeCell ref="A1:F1"/>
    <mergeCell ref="A43:F43"/>
  </mergeCells>
  <printOptions horizontalCentered="1"/>
  <pageMargins left="0.75" right="0.7" top="0.75" bottom="0.75" header="0.3" footer="0.3"/>
  <pageSetup orientation="landscape" r:id="rId1"/>
  <headerFooter alignWithMargins="0">
    <oddHeader xml:space="preserve">&amp;C&amp;"Arial,Bold"&amp;12PLAN YEAR 2027 (July 1, 2026 - June 30, 2027) PREMIUMS
Active Employees of State Agencies, County Boards of Education &amp; Colleges and Universities       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67"/>
  <sheetViews>
    <sheetView view="pageLayout" zoomScaleNormal="50" workbookViewId="0">
      <selection activeCell="F5" sqref="F5"/>
    </sheetView>
  </sheetViews>
  <sheetFormatPr defaultRowHeight="12.75" x14ac:dyDescent="0.2"/>
  <cols>
    <col min="1" max="1" width="25.42578125" customWidth="1"/>
    <col min="2" max="2" width="18.140625" customWidth="1"/>
    <col min="3" max="5" width="11.28515625" style="14" customWidth="1"/>
    <col min="6" max="6" width="11.28515625" customWidth="1"/>
  </cols>
  <sheetData>
    <row r="1" spans="1:6" s="66" customFormat="1" ht="13.5" customHeight="1" thickBot="1" x14ac:dyDescent="0.25">
      <c r="A1" s="387" t="s">
        <v>104</v>
      </c>
      <c r="B1" s="388"/>
      <c r="C1" s="388"/>
      <c r="D1" s="388"/>
      <c r="E1" s="388"/>
      <c r="F1" s="389"/>
    </row>
    <row r="2" spans="1:6" s="66" customFormat="1" ht="13.5" customHeight="1" thickBot="1" x14ac:dyDescent="0.25">
      <c r="A2" s="8" t="s">
        <v>0</v>
      </c>
      <c r="B2" s="271" t="s">
        <v>83</v>
      </c>
      <c r="C2" s="77" t="s">
        <v>3</v>
      </c>
      <c r="D2" s="77" t="s">
        <v>36</v>
      </c>
      <c r="E2" s="96" t="s">
        <v>4</v>
      </c>
      <c r="F2" s="97" t="s">
        <v>5</v>
      </c>
    </row>
    <row r="3" spans="1:6" s="66" customFormat="1" ht="12" x14ac:dyDescent="0.2">
      <c r="A3" s="69"/>
      <c r="B3" s="46" t="str">
        <f>+'Agency Health Rates Ref Table'!E4</f>
        <v>$0 - $30,400</v>
      </c>
      <c r="C3" s="209">
        <f>'Agency Health Rates Ref Table'!C24</f>
        <v>578.57000000000005</v>
      </c>
      <c r="D3" s="215">
        <f>'Agency Health Rates Ref Table'!C3</f>
        <v>59</v>
      </c>
      <c r="E3" s="168">
        <f>'Agency Health Rates Ref Table'!K4</f>
        <v>114</v>
      </c>
      <c r="F3" s="169">
        <f>SUM(C3:E3)</f>
        <v>751.57</v>
      </c>
    </row>
    <row r="4" spans="1:6" s="66" customFormat="1" ht="12" x14ac:dyDescent="0.2">
      <c r="A4" s="60" t="s">
        <v>40</v>
      </c>
      <c r="B4" s="47" t="str">
        <f>+'Agency Health Rates Ref Table'!E5</f>
        <v>$30,401 - $40,400</v>
      </c>
      <c r="C4" s="210">
        <f>'Agency Health Rates Ref Table'!C24</f>
        <v>578.57000000000005</v>
      </c>
      <c r="D4" s="216">
        <f>'Agency Health Rates Ref Table'!C3</f>
        <v>59</v>
      </c>
      <c r="E4" s="149">
        <f>'Agency Health Rates Ref Table'!K5</f>
        <v>114</v>
      </c>
      <c r="F4" s="172">
        <f t="shared" ref="F4:F12" si="0">SUM(C4:E4)</f>
        <v>751.57</v>
      </c>
    </row>
    <row r="5" spans="1:6" s="66" customFormat="1" ht="12" x14ac:dyDescent="0.2">
      <c r="A5" s="60" t="s">
        <v>39</v>
      </c>
      <c r="B5" s="47" t="str">
        <f>+'Agency Health Rates Ref Table'!E6</f>
        <v>$40,401 - $46,400</v>
      </c>
      <c r="C5" s="210">
        <f>'Agency Health Rates Ref Table'!C24</f>
        <v>578.57000000000005</v>
      </c>
      <c r="D5" s="216">
        <f>'Agency Health Rates Ref Table'!C3</f>
        <v>59</v>
      </c>
      <c r="E5" s="149">
        <f>'Agency Health Rates Ref Table'!K6</f>
        <v>114</v>
      </c>
      <c r="F5" s="172">
        <f t="shared" si="0"/>
        <v>751.57</v>
      </c>
    </row>
    <row r="6" spans="1:6" s="66" customFormat="1" ht="12" x14ac:dyDescent="0.2">
      <c r="A6" s="60"/>
      <c r="B6" s="47" t="str">
        <f>+'Agency Health Rates Ref Table'!E7</f>
        <v>$46,401 - $52,400</v>
      </c>
      <c r="C6" s="210">
        <f>'Agency Health Rates Ref Table'!C24</f>
        <v>578.57000000000005</v>
      </c>
      <c r="D6" s="216">
        <f>'Agency Health Rates Ref Table'!C3</f>
        <v>59</v>
      </c>
      <c r="E6" s="149">
        <f>'Agency Health Rates Ref Table'!K7</f>
        <v>114</v>
      </c>
      <c r="F6" s="172">
        <f t="shared" si="0"/>
        <v>751.57</v>
      </c>
    </row>
    <row r="7" spans="1:6" s="66" customFormat="1" ht="12" x14ac:dyDescent="0.2">
      <c r="A7" s="60"/>
      <c r="B7" s="47" t="str">
        <f>+'Agency Health Rates Ref Table'!E8</f>
        <v>$52,401 - $60,400</v>
      </c>
      <c r="C7" s="210">
        <f>'Agency Health Rates Ref Table'!C24</f>
        <v>578.57000000000005</v>
      </c>
      <c r="D7" s="216">
        <f>'Agency Health Rates Ref Table'!C3</f>
        <v>59</v>
      </c>
      <c r="E7" s="149">
        <f>'Agency Health Rates Ref Table'!K8</f>
        <v>114</v>
      </c>
      <c r="F7" s="172">
        <f t="shared" si="0"/>
        <v>751.57</v>
      </c>
    </row>
    <row r="8" spans="1:6" s="66" customFormat="1" ht="12" x14ac:dyDescent="0.2">
      <c r="A8" s="69"/>
      <c r="B8" s="47" t="str">
        <f>+'Agency Health Rates Ref Table'!E9</f>
        <v>$60,401 - $72,900</v>
      </c>
      <c r="C8" s="210">
        <f>'Agency Health Rates Ref Table'!C24</f>
        <v>578.57000000000005</v>
      </c>
      <c r="D8" s="216">
        <f>'Agency Health Rates Ref Table'!C3</f>
        <v>59</v>
      </c>
      <c r="E8" s="149">
        <f>'Agency Health Rates Ref Table'!K9</f>
        <v>114</v>
      </c>
      <c r="F8" s="172">
        <f t="shared" si="0"/>
        <v>751.57</v>
      </c>
    </row>
    <row r="9" spans="1:6" s="66" customFormat="1" ht="12" x14ac:dyDescent="0.2">
      <c r="A9" s="69"/>
      <c r="B9" s="47" t="str">
        <f>+'Agency Health Rates Ref Table'!E10</f>
        <v>$72,901 - $85,400</v>
      </c>
      <c r="C9" s="210">
        <f>'Agency Health Rates Ref Table'!C24</f>
        <v>578.57000000000005</v>
      </c>
      <c r="D9" s="216">
        <f>'Agency Health Rates Ref Table'!C3</f>
        <v>59</v>
      </c>
      <c r="E9" s="149">
        <f>'Agency Health Rates Ref Table'!K10</f>
        <v>114</v>
      </c>
      <c r="F9" s="172">
        <f t="shared" si="0"/>
        <v>751.57</v>
      </c>
    </row>
    <row r="10" spans="1:6" s="66" customFormat="1" ht="12" x14ac:dyDescent="0.2">
      <c r="A10" s="69"/>
      <c r="B10" s="47" t="str">
        <f>+'Agency Health Rates Ref Table'!E11</f>
        <v>$85,401 - $110,400</v>
      </c>
      <c r="C10" s="210">
        <f>'Agency Health Rates Ref Table'!C24</f>
        <v>578.57000000000005</v>
      </c>
      <c r="D10" s="216">
        <f>'Agency Health Rates Ref Table'!C3</f>
        <v>59</v>
      </c>
      <c r="E10" s="149">
        <f>'Agency Health Rates Ref Table'!K11</f>
        <v>114</v>
      </c>
      <c r="F10" s="172">
        <f t="shared" si="0"/>
        <v>751.57</v>
      </c>
    </row>
    <row r="11" spans="1:6" s="66" customFormat="1" ht="12" x14ac:dyDescent="0.2">
      <c r="A11" s="69"/>
      <c r="B11" s="47" t="str">
        <f>+'Agency Health Rates Ref Table'!E12</f>
        <v>$110,401 - $135,400</v>
      </c>
      <c r="C11" s="210">
        <f>'Agency Health Rates Ref Table'!C24</f>
        <v>578.57000000000005</v>
      </c>
      <c r="D11" s="216">
        <f>'Agency Health Rates Ref Table'!C3</f>
        <v>59</v>
      </c>
      <c r="E11" s="149">
        <f>'Agency Health Rates Ref Table'!K12</f>
        <v>114</v>
      </c>
      <c r="F11" s="172">
        <f t="shared" si="0"/>
        <v>751.57</v>
      </c>
    </row>
    <row r="12" spans="1:6" s="66" customFormat="1" thickBot="1" x14ac:dyDescent="0.25">
      <c r="A12" s="72"/>
      <c r="B12" s="48" t="str">
        <f>+'Agency Health Rates Ref Table'!E13</f>
        <v>$135,401 - +</v>
      </c>
      <c r="C12" s="211">
        <f>'Agency Health Rates Ref Table'!C24</f>
        <v>578.57000000000005</v>
      </c>
      <c r="D12" s="217">
        <f>'Agency Health Rates Ref Table'!C3</f>
        <v>59</v>
      </c>
      <c r="E12" s="150">
        <f>'Agency Health Rates Ref Table'!K13</f>
        <v>114</v>
      </c>
      <c r="F12" s="176">
        <f t="shared" si="0"/>
        <v>751.57</v>
      </c>
    </row>
    <row r="13" spans="1:6" s="66" customFormat="1" thickBot="1" x14ac:dyDescent="0.25">
      <c r="A13" s="8" t="s">
        <v>6</v>
      </c>
      <c r="B13" s="272"/>
      <c r="C13" s="181"/>
      <c r="D13" s="181"/>
      <c r="E13" s="181"/>
      <c r="F13" s="182"/>
    </row>
    <row r="14" spans="1:6" s="66" customFormat="1" ht="12" x14ac:dyDescent="0.2">
      <c r="A14" s="75"/>
      <c r="B14" s="46" t="str">
        <f>+B3</f>
        <v>$0 - $30,400</v>
      </c>
      <c r="C14" s="209">
        <f>'Agency Health Rates Ref Table'!C25</f>
        <v>745.43000000000006</v>
      </c>
      <c r="D14" s="215">
        <f>'Agency Health Rates Ref Table'!C3</f>
        <v>59</v>
      </c>
      <c r="E14" s="168">
        <f>'Agency Health Rates Ref Table'!K17</f>
        <v>240</v>
      </c>
      <c r="F14" s="169">
        <f>SUM(C14:E14)</f>
        <v>1044.43</v>
      </c>
    </row>
    <row r="15" spans="1:6" s="66" customFormat="1" ht="12" x14ac:dyDescent="0.2">
      <c r="A15" s="60" t="s">
        <v>40</v>
      </c>
      <c r="B15" s="47" t="str">
        <f t="shared" ref="B15:B23" si="1">+B4</f>
        <v>$30,401 - $40,400</v>
      </c>
      <c r="C15" s="210">
        <f>'Agency Health Rates Ref Table'!C25</f>
        <v>745.43000000000006</v>
      </c>
      <c r="D15" s="216">
        <f>'Agency Health Rates Ref Table'!C3</f>
        <v>59</v>
      </c>
      <c r="E15" s="149">
        <f>'Agency Health Rates Ref Table'!K18</f>
        <v>240</v>
      </c>
      <c r="F15" s="172">
        <f t="shared" ref="F15:F23" si="2">SUM(C15:E15)</f>
        <v>1044.43</v>
      </c>
    </row>
    <row r="16" spans="1:6" s="66" customFormat="1" ht="12" x14ac:dyDescent="0.2">
      <c r="A16" s="60" t="s">
        <v>41</v>
      </c>
      <c r="B16" s="47" t="str">
        <f t="shared" si="1"/>
        <v>$40,401 - $46,400</v>
      </c>
      <c r="C16" s="210">
        <f>'Agency Health Rates Ref Table'!C25</f>
        <v>745.43000000000006</v>
      </c>
      <c r="D16" s="216">
        <f>'Agency Health Rates Ref Table'!C3</f>
        <v>59</v>
      </c>
      <c r="E16" s="149">
        <f>'Agency Health Rates Ref Table'!K19</f>
        <v>240</v>
      </c>
      <c r="F16" s="172">
        <f t="shared" si="2"/>
        <v>1044.43</v>
      </c>
    </row>
    <row r="17" spans="1:6" s="66" customFormat="1" ht="12" x14ac:dyDescent="0.2">
      <c r="A17" s="60"/>
      <c r="B17" s="47" t="str">
        <f t="shared" si="1"/>
        <v>$46,401 - $52,400</v>
      </c>
      <c r="C17" s="210">
        <f>'Agency Health Rates Ref Table'!C25</f>
        <v>745.43000000000006</v>
      </c>
      <c r="D17" s="216">
        <f>'Agency Health Rates Ref Table'!C3</f>
        <v>59</v>
      </c>
      <c r="E17" s="149">
        <f>'Agency Health Rates Ref Table'!K20</f>
        <v>240</v>
      </c>
      <c r="F17" s="172">
        <f t="shared" si="2"/>
        <v>1044.43</v>
      </c>
    </row>
    <row r="18" spans="1:6" s="66" customFormat="1" ht="12" x14ac:dyDescent="0.2">
      <c r="A18" s="60"/>
      <c r="B18" s="47" t="str">
        <f t="shared" si="1"/>
        <v>$52,401 - $60,400</v>
      </c>
      <c r="C18" s="210">
        <f>'Agency Health Rates Ref Table'!C25</f>
        <v>745.43000000000006</v>
      </c>
      <c r="D18" s="216">
        <f>'Agency Health Rates Ref Table'!C3</f>
        <v>59</v>
      </c>
      <c r="E18" s="149">
        <f>'Agency Health Rates Ref Table'!K21</f>
        <v>240</v>
      </c>
      <c r="F18" s="172">
        <f t="shared" si="2"/>
        <v>1044.43</v>
      </c>
    </row>
    <row r="19" spans="1:6" s="66" customFormat="1" ht="12" x14ac:dyDescent="0.2">
      <c r="A19" s="69"/>
      <c r="B19" s="47" t="str">
        <f t="shared" si="1"/>
        <v>$60,401 - $72,900</v>
      </c>
      <c r="C19" s="210">
        <f>'Agency Health Rates Ref Table'!C25</f>
        <v>745.43000000000006</v>
      </c>
      <c r="D19" s="216">
        <f>'Agency Health Rates Ref Table'!C3</f>
        <v>59</v>
      </c>
      <c r="E19" s="149">
        <f>'Agency Health Rates Ref Table'!K22</f>
        <v>240</v>
      </c>
      <c r="F19" s="172">
        <f t="shared" si="2"/>
        <v>1044.43</v>
      </c>
    </row>
    <row r="20" spans="1:6" s="66" customFormat="1" ht="12" x14ac:dyDescent="0.2">
      <c r="A20" s="69"/>
      <c r="B20" s="47" t="str">
        <f t="shared" si="1"/>
        <v>$72,901 - $85,400</v>
      </c>
      <c r="C20" s="210">
        <f>'Agency Health Rates Ref Table'!C25</f>
        <v>745.43000000000006</v>
      </c>
      <c r="D20" s="216">
        <f>'Agency Health Rates Ref Table'!C3</f>
        <v>59</v>
      </c>
      <c r="E20" s="149">
        <f>'Agency Health Rates Ref Table'!K23</f>
        <v>240</v>
      </c>
      <c r="F20" s="172">
        <f t="shared" si="2"/>
        <v>1044.43</v>
      </c>
    </row>
    <row r="21" spans="1:6" s="66" customFormat="1" ht="12" x14ac:dyDescent="0.2">
      <c r="A21" s="69"/>
      <c r="B21" s="47" t="str">
        <f t="shared" si="1"/>
        <v>$85,401 - $110,400</v>
      </c>
      <c r="C21" s="210">
        <f>'Agency Health Rates Ref Table'!C25</f>
        <v>745.43000000000006</v>
      </c>
      <c r="D21" s="216">
        <f>'Agency Health Rates Ref Table'!C3</f>
        <v>59</v>
      </c>
      <c r="E21" s="149">
        <f>'Agency Health Rates Ref Table'!K24</f>
        <v>240</v>
      </c>
      <c r="F21" s="172">
        <f t="shared" si="2"/>
        <v>1044.43</v>
      </c>
    </row>
    <row r="22" spans="1:6" s="66" customFormat="1" ht="12" x14ac:dyDescent="0.2">
      <c r="A22" s="69"/>
      <c r="B22" s="47" t="str">
        <f t="shared" si="1"/>
        <v>$110,401 - $135,400</v>
      </c>
      <c r="C22" s="210">
        <f>'Agency Health Rates Ref Table'!C25</f>
        <v>745.43000000000006</v>
      </c>
      <c r="D22" s="216">
        <f>'Agency Health Rates Ref Table'!C3</f>
        <v>59</v>
      </c>
      <c r="E22" s="149">
        <f>'Agency Health Rates Ref Table'!K25</f>
        <v>240</v>
      </c>
      <c r="F22" s="172">
        <f t="shared" si="2"/>
        <v>1044.43</v>
      </c>
    </row>
    <row r="23" spans="1:6" s="66" customFormat="1" thickBot="1" x14ac:dyDescent="0.25">
      <c r="A23" s="72"/>
      <c r="B23" s="48" t="str">
        <f t="shared" si="1"/>
        <v>$135,401 - +</v>
      </c>
      <c r="C23" s="211">
        <f>'Agency Health Rates Ref Table'!C25</f>
        <v>745.43000000000006</v>
      </c>
      <c r="D23" s="217">
        <f>'Agency Health Rates Ref Table'!C3</f>
        <v>59</v>
      </c>
      <c r="E23" s="150">
        <f>'Agency Health Rates Ref Table'!K26</f>
        <v>240</v>
      </c>
      <c r="F23" s="176">
        <f t="shared" si="2"/>
        <v>1044.43</v>
      </c>
    </row>
    <row r="24" spans="1:6" s="66" customFormat="1" thickBot="1" x14ac:dyDescent="0.25">
      <c r="A24" s="8" t="s">
        <v>1</v>
      </c>
      <c r="B24" s="273"/>
      <c r="C24" s="181"/>
      <c r="D24" s="181"/>
      <c r="E24" s="181"/>
      <c r="F24" s="182"/>
    </row>
    <row r="25" spans="1:6" s="66" customFormat="1" ht="12" x14ac:dyDescent="0.2">
      <c r="A25" s="75"/>
      <c r="B25" s="46" t="str">
        <f>+B14</f>
        <v>$0 - $30,400</v>
      </c>
      <c r="C25" s="209">
        <f>'Agency Health Rates Ref Table'!C26</f>
        <v>1275.8800000000001</v>
      </c>
      <c r="D25" s="215">
        <f>'Agency Health Rates Ref Table'!C3</f>
        <v>59</v>
      </c>
      <c r="E25" s="168">
        <f>'Agency Health Rates Ref Table'!K30</f>
        <v>422</v>
      </c>
      <c r="F25" s="169">
        <f>SUM(C25:E25)</f>
        <v>1756.88</v>
      </c>
    </row>
    <row r="26" spans="1:6" s="66" customFormat="1" ht="12" x14ac:dyDescent="0.2">
      <c r="A26" s="60" t="s">
        <v>40</v>
      </c>
      <c r="B26" s="47" t="str">
        <f t="shared" ref="B26:B34" si="3">+B15</f>
        <v>$30,401 - $40,400</v>
      </c>
      <c r="C26" s="210">
        <f>'Agency Health Rates Ref Table'!C26</f>
        <v>1275.8800000000001</v>
      </c>
      <c r="D26" s="216">
        <f>'Agency Health Rates Ref Table'!C3</f>
        <v>59</v>
      </c>
      <c r="E26" s="149">
        <f>'Agency Health Rates Ref Table'!K31</f>
        <v>422</v>
      </c>
      <c r="F26" s="172">
        <f t="shared" ref="F26:F34" si="4">SUM(C26:E26)</f>
        <v>1756.88</v>
      </c>
    </row>
    <row r="27" spans="1:6" s="66" customFormat="1" ht="12" x14ac:dyDescent="0.2">
      <c r="A27" s="60" t="s">
        <v>41</v>
      </c>
      <c r="B27" s="47" t="str">
        <f t="shared" si="3"/>
        <v>$40,401 - $46,400</v>
      </c>
      <c r="C27" s="210">
        <f>'Agency Health Rates Ref Table'!C26</f>
        <v>1275.8800000000001</v>
      </c>
      <c r="D27" s="216">
        <f>'Agency Health Rates Ref Table'!C3</f>
        <v>59</v>
      </c>
      <c r="E27" s="149">
        <f>'Agency Health Rates Ref Table'!K32</f>
        <v>422</v>
      </c>
      <c r="F27" s="172">
        <f t="shared" si="4"/>
        <v>1756.88</v>
      </c>
    </row>
    <row r="28" spans="1:6" s="66" customFormat="1" ht="12" x14ac:dyDescent="0.2">
      <c r="A28" s="60"/>
      <c r="B28" s="47" t="str">
        <f t="shared" si="3"/>
        <v>$46,401 - $52,400</v>
      </c>
      <c r="C28" s="210">
        <f>'Agency Health Rates Ref Table'!C26</f>
        <v>1275.8800000000001</v>
      </c>
      <c r="D28" s="216">
        <f>'Agency Health Rates Ref Table'!C3</f>
        <v>59</v>
      </c>
      <c r="E28" s="149">
        <f>'Agency Health Rates Ref Table'!K33</f>
        <v>422</v>
      </c>
      <c r="F28" s="172">
        <f t="shared" si="4"/>
        <v>1756.88</v>
      </c>
    </row>
    <row r="29" spans="1:6" s="66" customFormat="1" ht="12" x14ac:dyDescent="0.2">
      <c r="A29" s="60"/>
      <c r="B29" s="47" t="str">
        <f t="shared" si="3"/>
        <v>$52,401 - $60,400</v>
      </c>
      <c r="C29" s="210">
        <f>'Agency Health Rates Ref Table'!C26</f>
        <v>1275.8800000000001</v>
      </c>
      <c r="D29" s="216">
        <f>'Agency Health Rates Ref Table'!C3</f>
        <v>59</v>
      </c>
      <c r="E29" s="149">
        <f>'Agency Health Rates Ref Table'!K34</f>
        <v>422</v>
      </c>
      <c r="F29" s="172">
        <f t="shared" si="4"/>
        <v>1756.88</v>
      </c>
    </row>
    <row r="30" spans="1:6" s="66" customFormat="1" ht="12" x14ac:dyDescent="0.2">
      <c r="A30" s="69"/>
      <c r="B30" s="47" t="str">
        <f t="shared" si="3"/>
        <v>$60,401 - $72,900</v>
      </c>
      <c r="C30" s="210">
        <f>'Agency Health Rates Ref Table'!C26</f>
        <v>1275.8800000000001</v>
      </c>
      <c r="D30" s="216">
        <f>'Agency Health Rates Ref Table'!C3</f>
        <v>59</v>
      </c>
      <c r="E30" s="149">
        <f>'Agency Health Rates Ref Table'!K35</f>
        <v>422</v>
      </c>
      <c r="F30" s="172">
        <f t="shared" si="4"/>
        <v>1756.88</v>
      </c>
    </row>
    <row r="31" spans="1:6" s="66" customFormat="1" ht="12" x14ac:dyDescent="0.2">
      <c r="A31" s="69"/>
      <c r="B31" s="47" t="str">
        <f t="shared" si="3"/>
        <v>$72,901 - $85,400</v>
      </c>
      <c r="C31" s="210">
        <f>'Agency Health Rates Ref Table'!C26</f>
        <v>1275.8800000000001</v>
      </c>
      <c r="D31" s="216">
        <f>'Agency Health Rates Ref Table'!C3</f>
        <v>59</v>
      </c>
      <c r="E31" s="149">
        <f>'Agency Health Rates Ref Table'!K36</f>
        <v>422</v>
      </c>
      <c r="F31" s="172">
        <f t="shared" si="4"/>
        <v>1756.88</v>
      </c>
    </row>
    <row r="32" spans="1:6" s="66" customFormat="1" ht="12" x14ac:dyDescent="0.2">
      <c r="A32" s="69"/>
      <c r="B32" s="47" t="str">
        <f t="shared" si="3"/>
        <v>$85,401 - $110,400</v>
      </c>
      <c r="C32" s="210">
        <f>'Agency Health Rates Ref Table'!C26</f>
        <v>1275.8800000000001</v>
      </c>
      <c r="D32" s="216">
        <f>'Agency Health Rates Ref Table'!C3</f>
        <v>59</v>
      </c>
      <c r="E32" s="149">
        <f>'Agency Health Rates Ref Table'!K37</f>
        <v>422</v>
      </c>
      <c r="F32" s="172">
        <f t="shared" si="4"/>
        <v>1756.88</v>
      </c>
    </row>
    <row r="33" spans="1:6" s="66" customFormat="1" ht="12" x14ac:dyDescent="0.2">
      <c r="A33" s="69"/>
      <c r="B33" s="47" t="str">
        <f t="shared" si="3"/>
        <v>$110,401 - $135,400</v>
      </c>
      <c r="C33" s="210">
        <f>'Agency Health Rates Ref Table'!C26</f>
        <v>1275.8800000000001</v>
      </c>
      <c r="D33" s="216">
        <f>'Agency Health Rates Ref Table'!C3</f>
        <v>59</v>
      </c>
      <c r="E33" s="149">
        <f>'Agency Health Rates Ref Table'!K38</f>
        <v>422</v>
      </c>
      <c r="F33" s="172">
        <f t="shared" si="4"/>
        <v>1756.88</v>
      </c>
    </row>
    <row r="34" spans="1:6" s="66" customFormat="1" thickBot="1" x14ac:dyDescent="0.25">
      <c r="A34" s="72"/>
      <c r="B34" s="48" t="str">
        <f t="shared" si="3"/>
        <v>$135,401 - +</v>
      </c>
      <c r="C34" s="211">
        <f>'Agency Health Rates Ref Table'!C26</f>
        <v>1275.8800000000001</v>
      </c>
      <c r="D34" s="217">
        <f>'Agency Health Rates Ref Table'!C3</f>
        <v>59</v>
      </c>
      <c r="E34" s="150">
        <f>'Agency Health Rates Ref Table'!K39</f>
        <v>422</v>
      </c>
      <c r="F34" s="176">
        <f t="shared" si="4"/>
        <v>1756.88</v>
      </c>
    </row>
    <row r="35" spans="1:6" x14ac:dyDescent="0.2">
      <c r="A35" s="13"/>
      <c r="B35" s="4"/>
      <c r="C35" s="4"/>
      <c r="D35" s="4"/>
      <c r="E35" s="4"/>
      <c r="F35" s="4"/>
    </row>
    <row r="36" spans="1:6" x14ac:dyDescent="0.2">
      <c r="A36" s="3"/>
      <c r="B36" s="4"/>
      <c r="C36" s="4"/>
      <c r="D36" s="4"/>
      <c r="E36" s="4"/>
      <c r="F36" s="4"/>
    </row>
    <row r="37" spans="1:6" x14ac:dyDescent="0.2">
      <c r="A37" s="3">
        <f>+'Active State PPB-B'!A37</f>
        <v>0</v>
      </c>
      <c r="B37" s="4"/>
      <c r="C37" s="4"/>
      <c r="D37" s="4"/>
      <c r="E37" s="4"/>
      <c r="F37" s="4"/>
    </row>
    <row r="38" spans="1:6" x14ac:dyDescent="0.2">
      <c r="A38" s="3"/>
      <c r="B38" s="4"/>
      <c r="C38" s="4"/>
      <c r="D38" s="4"/>
      <c r="E38" s="4"/>
      <c r="F38" s="4"/>
    </row>
    <row r="39" spans="1:6" x14ac:dyDescent="0.2">
      <c r="A39" s="3"/>
      <c r="B39" s="4"/>
      <c r="C39" s="4"/>
      <c r="D39" s="4"/>
      <c r="E39" s="4"/>
      <c r="F39" s="4"/>
    </row>
    <row r="40" spans="1:6" x14ac:dyDescent="0.2">
      <c r="A40" s="3"/>
      <c r="B40" s="4"/>
      <c r="C40" s="4"/>
      <c r="D40" s="4"/>
      <c r="E40" s="4"/>
      <c r="F40" s="4"/>
    </row>
    <row r="41" spans="1:6" x14ac:dyDescent="0.2">
      <c r="A41" s="3"/>
      <c r="B41" s="4"/>
      <c r="C41" s="4"/>
      <c r="D41" s="4"/>
      <c r="E41" s="4"/>
      <c r="F41" s="4"/>
    </row>
    <row r="42" spans="1:6" ht="16.5" customHeight="1" thickBot="1" x14ac:dyDescent="0.25">
      <c r="A42" s="387" t="s">
        <v>104</v>
      </c>
      <c r="B42" s="388"/>
      <c r="C42" s="388"/>
      <c r="D42" s="388"/>
      <c r="E42" s="388"/>
      <c r="F42" s="389"/>
    </row>
    <row r="43" spans="1:6" ht="13.5" thickBot="1" x14ac:dyDescent="0.25">
      <c r="A43" s="12" t="s">
        <v>2</v>
      </c>
      <c r="B43" s="274" t="s">
        <v>83</v>
      </c>
      <c r="C43" s="59" t="s">
        <v>3</v>
      </c>
      <c r="D43" s="59" t="s">
        <v>36</v>
      </c>
      <c r="E43" s="105" t="s">
        <v>4</v>
      </c>
      <c r="F43" s="106" t="s">
        <v>5</v>
      </c>
    </row>
    <row r="44" spans="1:6" x14ac:dyDescent="0.2">
      <c r="A44" s="11"/>
      <c r="B44" s="282" t="str">
        <f>+B25</f>
        <v>$0 - $30,400</v>
      </c>
      <c r="C44" s="218">
        <f>'Agency Health Rates Ref Table'!C27</f>
        <v>1276</v>
      </c>
      <c r="D44" s="219">
        <f>'Agency Health Rates Ref Table'!C3</f>
        <v>59</v>
      </c>
      <c r="E44" s="220">
        <f>'Agency Health Rates Ref Table'!K43</f>
        <v>356</v>
      </c>
      <c r="F44" s="169">
        <f>SUM(C44:E44)</f>
        <v>1691</v>
      </c>
    </row>
    <row r="45" spans="1:6" x14ac:dyDescent="0.2">
      <c r="A45" s="60" t="s">
        <v>40</v>
      </c>
      <c r="B45" s="283" t="str">
        <f>+B26</f>
        <v>$30,401 - $40,400</v>
      </c>
      <c r="C45" s="221">
        <f>'Agency Health Rates Ref Table'!C27</f>
        <v>1276</v>
      </c>
      <c r="D45" s="222">
        <f>'Agency Health Rates Ref Table'!C3</f>
        <v>59</v>
      </c>
      <c r="E45" s="152">
        <f>'Agency Health Rates Ref Table'!K44</f>
        <v>356</v>
      </c>
      <c r="F45" s="172">
        <f t="shared" ref="F45:F53" si="5">SUM(C45:E45)</f>
        <v>1691</v>
      </c>
    </row>
    <row r="46" spans="1:6" x14ac:dyDescent="0.2">
      <c r="A46" s="60" t="s">
        <v>41</v>
      </c>
      <c r="B46" s="283" t="str">
        <f t="shared" ref="B46:B53" si="6">+B27</f>
        <v>$40,401 - $46,400</v>
      </c>
      <c r="C46" s="221">
        <f>'Agency Health Rates Ref Table'!C27</f>
        <v>1276</v>
      </c>
      <c r="D46" s="222">
        <f>'Agency Health Rates Ref Table'!C3</f>
        <v>59</v>
      </c>
      <c r="E46" s="152">
        <f>'Agency Health Rates Ref Table'!K45</f>
        <v>356</v>
      </c>
      <c r="F46" s="172">
        <f t="shared" si="5"/>
        <v>1691</v>
      </c>
    </row>
    <row r="47" spans="1:6" x14ac:dyDescent="0.2">
      <c r="A47" s="60"/>
      <c r="B47" s="283" t="str">
        <f t="shared" si="6"/>
        <v>$46,401 - $52,400</v>
      </c>
      <c r="C47" s="221">
        <f>'Agency Health Rates Ref Table'!C27</f>
        <v>1276</v>
      </c>
      <c r="D47" s="222">
        <f>'Agency Health Rates Ref Table'!C3</f>
        <v>59</v>
      </c>
      <c r="E47" s="152">
        <f>'Agency Health Rates Ref Table'!K46</f>
        <v>356</v>
      </c>
      <c r="F47" s="172">
        <f t="shared" si="5"/>
        <v>1691</v>
      </c>
    </row>
    <row r="48" spans="1:6" x14ac:dyDescent="0.2">
      <c r="A48" s="60"/>
      <c r="B48" s="283" t="str">
        <f t="shared" si="6"/>
        <v>$52,401 - $60,400</v>
      </c>
      <c r="C48" s="221">
        <f>'Agency Health Rates Ref Table'!C27</f>
        <v>1276</v>
      </c>
      <c r="D48" s="222">
        <f>'Agency Health Rates Ref Table'!C3</f>
        <v>59</v>
      </c>
      <c r="E48" s="152">
        <f>'Agency Health Rates Ref Table'!K47</f>
        <v>356</v>
      </c>
      <c r="F48" s="172">
        <f t="shared" si="5"/>
        <v>1691</v>
      </c>
    </row>
    <row r="49" spans="1:6" x14ac:dyDescent="0.2">
      <c r="A49" s="9"/>
      <c r="B49" s="283" t="str">
        <f t="shared" si="6"/>
        <v>$60,401 - $72,900</v>
      </c>
      <c r="C49" s="221">
        <f>'Agency Health Rates Ref Table'!C27</f>
        <v>1276</v>
      </c>
      <c r="D49" s="222">
        <f>'Agency Health Rates Ref Table'!C3</f>
        <v>59</v>
      </c>
      <c r="E49" s="152">
        <f>'Agency Health Rates Ref Table'!K48</f>
        <v>356</v>
      </c>
      <c r="F49" s="172">
        <f t="shared" si="5"/>
        <v>1691</v>
      </c>
    </row>
    <row r="50" spans="1:6" x14ac:dyDescent="0.2">
      <c r="A50" s="9"/>
      <c r="B50" s="283" t="str">
        <f t="shared" si="6"/>
        <v>$72,901 - $85,400</v>
      </c>
      <c r="C50" s="221">
        <f>'Agency Health Rates Ref Table'!C27</f>
        <v>1276</v>
      </c>
      <c r="D50" s="222">
        <f>'Agency Health Rates Ref Table'!C3</f>
        <v>59</v>
      </c>
      <c r="E50" s="152">
        <f>'Agency Health Rates Ref Table'!K49</f>
        <v>356</v>
      </c>
      <c r="F50" s="172">
        <f t="shared" si="5"/>
        <v>1691</v>
      </c>
    </row>
    <row r="51" spans="1:6" x14ac:dyDescent="0.2">
      <c r="A51" s="9"/>
      <c r="B51" s="283" t="str">
        <f t="shared" si="6"/>
        <v>$85,401 - $110,400</v>
      </c>
      <c r="C51" s="221">
        <f>'Agency Health Rates Ref Table'!C27</f>
        <v>1276</v>
      </c>
      <c r="D51" s="222">
        <f>'Agency Health Rates Ref Table'!C3</f>
        <v>59</v>
      </c>
      <c r="E51" s="152">
        <f>'Agency Health Rates Ref Table'!K50</f>
        <v>356</v>
      </c>
      <c r="F51" s="172">
        <f t="shared" si="5"/>
        <v>1691</v>
      </c>
    </row>
    <row r="52" spans="1:6" x14ac:dyDescent="0.2">
      <c r="A52" s="9"/>
      <c r="B52" s="283" t="str">
        <f t="shared" si="6"/>
        <v>$110,401 - $135,400</v>
      </c>
      <c r="C52" s="221">
        <f>'Agency Health Rates Ref Table'!C27</f>
        <v>1276</v>
      </c>
      <c r="D52" s="222">
        <f>'Agency Health Rates Ref Table'!C3</f>
        <v>59</v>
      </c>
      <c r="E52" s="152">
        <f>'Agency Health Rates Ref Table'!K51</f>
        <v>356</v>
      </c>
      <c r="F52" s="172">
        <f t="shared" si="5"/>
        <v>1691</v>
      </c>
    </row>
    <row r="53" spans="1:6" ht="13.5" thickBot="1" x14ac:dyDescent="0.25">
      <c r="A53" s="10"/>
      <c r="B53" s="284" t="str">
        <f t="shared" si="6"/>
        <v>$135,401 - +</v>
      </c>
      <c r="C53" s="223">
        <f>'Agency Health Rates Ref Table'!C27</f>
        <v>1276</v>
      </c>
      <c r="D53" s="165">
        <f>'Agency Health Rates Ref Table'!C3</f>
        <v>59</v>
      </c>
      <c r="E53" s="154">
        <f>'Agency Health Rates Ref Table'!K52</f>
        <v>356</v>
      </c>
      <c r="F53" s="176">
        <f t="shared" si="5"/>
        <v>1691</v>
      </c>
    </row>
    <row r="54" spans="1:6" ht="13.5" thickBot="1" x14ac:dyDescent="0.25"/>
    <row r="55" spans="1:6" ht="13.5" thickBot="1" x14ac:dyDescent="0.25">
      <c r="A55" s="319" t="s">
        <v>101</v>
      </c>
      <c r="B55" s="317"/>
      <c r="C55" s="188"/>
      <c r="D55" s="189"/>
      <c r="E55" s="320"/>
      <c r="F55" s="321"/>
    </row>
    <row r="56" spans="1:6" x14ac:dyDescent="0.2">
      <c r="A56" s="75"/>
      <c r="B56" s="322" t="str">
        <f>+B44</f>
        <v>$0 - $30,400</v>
      </c>
      <c r="C56" s="314">
        <f>'Agency Health Rates Ref Table'!C$27</f>
        <v>1276</v>
      </c>
      <c r="D56" s="171">
        <f>'Agency Health Rates Ref Table'!C$3</f>
        <v>59</v>
      </c>
      <c r="E56" s="324">
        <f>'Agency Health Rates Ref Table'!K56</f>
        <v>962</v>
      </c>
      <c r="F56" s="169">
        <f t="shared" ref="F56:F61" si="7">SUM(C56:E56)</f>
        <v>2297</v>
      </c>
    </row>
    <row r="57" spans="1:6" x14ac:dyDescent="0.2">
      <c r="A57" s="60" t="s">
        <v>40</v>
      </c>
      <c r="B57" s="318" t="str">
        <f t="shared" ref="B57:B65" si="8">+B45</f>
        <v>$30,401 - $40,400</v>
      </c>
      <c r="C57" s="315">
        <f>'Agency Health Rates Ref Table'!C$27</f>
        <v>1276</v>
      </c>
      <c r="D57" s="184">
        <f>'Agency Health Rates Ref Table'!C$3</f>
        <v>59</v>
      </c>
      <c r="E57" s="323">
        <f>'Agency Health Rates Ref Table'!K57</f>
        <v>962</v>
      </c>
      <c r="F57" s="172">
        <f t="shared" si="7"/>
        <v>2297</v>
      </c>
    </row>
    <row r="58" spans="1:6" x14ac:dyDescent="0.2">
      <c r="A58" s="60" t="s">
        <v>41</v>
      </c>
      <c r="B58" s="318" t="str">
        <f t="shared" si="8"/>
        <v>$40,401 - $46,400</v>
      </c>
      <c r="C58" s="315">
        <f>'Agency Health Rates Ref Table'!C$27</f>
        <v>1276</v>
      </c>
      <c r="D58" s="184">
        <f>'Agency Health Rates Ref Table'!C$3</f>
        <v>59</v>
      </c>
      <c r="E58" s="323">
        <f>'Agency Health Rates Ref Table'!K58</f>
        <v>962</v>
      </c>
      <c r="F58" s="172">
        <f t="shared" si="7"/>
        <v>2297</v>
      </c>
    </row>
    <row r="59" spans="1:6" x14ac:dyDescent="0.2">
      <c r="A59" s="60"/>
      <c r="B59" s="318" t="str">
        <f t="shared" si="8"/>
        <v>$46,401 - $52,400</v>
      </c>
      <c r="C59" s="315">
        <f>'Agency Health Rates Ref Table'!C$27</f>
        <v>1276</v>
      </c>
      <c r="D59" s="184">
        <f>'Agency Health Rates Ref Table'!C$3</f>
        <v>59</v>
      </c>
      <c r="E59" s="323">
        <f>'Agency Health Rates Ref Table'!K59</f>
        <v>962</v>
      </c>
      <c r="F59" s="172">
        <f t="shared" si="7"/>
        <v>2297</v>
      </c>
    </row>
    <row r="60" spans="1:6" x14ac:dyDescent="0.2">
      <c r="A60" s="60"/>
      <c r="B60" s="318" t="str">
        <f t="shared" si="8"/>
        <v>$52,401 - $60,400</v>
      </c>
      <c r="C60" s="315">
        <f>'Agency Health Rates Ref Table'!C$27</f>
        <v>1276</v>
      </c>
      <c r="D60" s="184">
        <f>'Agency Health Rates Ref Table'!C$3</f>
        <v>59</v>
      </c>
      <c r="E60" s="323">
        <f>'Agency Health Rates Ref Table'!K60</f>
        <v>962</v>
      </c>
      <c r="F60" s="172">
        <f t="shared" si="7"/>
        <v>2297</v>
      </c>
    </row>
    <row r="61" spans="1:6" x14ac:dyDescent="0.2">
      <c r="A61" s="60"/>
      <c r="B61" s="318" t="str">
        <f t="shared" si="8"/>
        <v>$60,401 - $72,900</v>
      </c>
      <c r="C61" s="315">
        <f>'Agency Health Rates Ref Table'!C$27</f>
        <v>1276</v>
      </c>
      <c r="D61" s="184">
        <f>'Agency Health Rates Ref Table'!C$3</f>
        <v>59</v>
      </c>
      <c r="E61" s="323">
        <f>'Agency Health Rates Ref Table'!K61</f>
        <v>962</v>
      </c>
      <c r="F61" s="172">
        <f t="shared" si="7"/>
        <v>2297</v>
      </c>
    </row>
    <row r="62" spans="1:6" x14ac:dyDescent="0.2">
      <c r="A62" s="60"/>
      <c r="B62" s="318" t="str">
        <f t="shared" si="8"/>
        <v>$72,901 - $85,400</v>
      </c>
      <c r="C62" s="315">
        <f>'Agency Health Rates Ref Table'!C$27</f>
        <v>1276</v>
      </c>
      <c r="D62" s="184">
        <f>'Agency Health Rates Ref Table'!C$3</f>
        <v>59</v>
      </c>
      <c r="E62" s="323">
        <f>'Agency Health Rates Ref Table'!K62</f>
        <v>962</v>
      </c>
      <c r="F62" s="172">
        <f>SUM(C62:E62)</f>
        <v>2297</v>
      </c>
    </row>
    <row r="63" spans="1:6" x14ac:dyDescent="0.2">
      <c r="A63" s="69"/>
      <c r="B63" s="318" t="str">
        <f t="shared" si="8"/>
        <v>$85,401 - $110,400</v>
      </c>
      <c r="C63" s="315">
        <f>'Agency Health Rates Ref Table'!C$27</f>
        <v>1276</v>
      </c>
      <c r="D63" s="184">
        <f>'Agency Health Rates Ref Table'!C$3</f>
        <v>59</v>
      </c>
      <c r="E63" s="323">
        <f>'Agency Health Rates Ref Table'!K63</f>
        <v>962</v>
      </c>
      <c r="F63" s="172">
        <f t="shared" ref="F63:F65" si="9">SUM(C63:E63)</f>
        <v>2297</v>
      </c>
    </row>
    <row r="64" spans="1:6" x14ac:dyDescent="0.2">
      <c r="A64" s="69"/>
      <c r="B64" s="318" t="str">
        <f t="shared" si="8"/>
        <v>$110,401 - $135,400</v>
      </c>
      <c r="C64" s="315">
        <f>'Agency Health Rates Ref Table'!C$27</f>
        <v>1276</v>
      </c>
      <c r="D64" s="184">
        <f>'Agency Health Rates Ref Table'!C$3</f>
        <v>59</v>
      </c>
      <c r="E64" s="323">
        <f>'Agency Health Rates Ref Table'!K64</f>
        <v>962</v>
      </c>
      <c r="F64" s="172">
        <f t="shared" si="9"/>
        <v>2297</v>
      </c>
    </row>
    <row r="65" spans="1:6" ht="13.5" thickBot="1" x14ac:dyDescent="0.25">
      <c r="A65" s="72"/>
      <c r="B65" s="164" t="str">
        <f t="shared" si="8"/>
        <v>$135,401 - +</v>
      </c>
      <c r="C65" s="316">
        <f>'Agency Health Rates Ref Table'!C$27</f>
        <v>1276</v>
      </c>
      <c r="D65" s="191">
        <f>'Agency Health Rates Ref Table'!C$3</f>
        <v>59</v>
      </c>
      <c r="E65" s="325">
        <f>'Agency Health Rates Ref Table'!K65</f>
        <v>962</v>
      </c>
      <c r="F65" s="176">
        <f t="shared" si="9"/>
        <v>2297</v>
      </c>
    </row>
    <row r="67" spans="1:6" x14ac:dyDescent="0.2">
      <c r="A67">
        <f>+A37</f>
        <v>0</v>
      </c>
    </row>
  </sheetData>
  <mergeCells count="2">
    <mergeCell ref="A1:F1"/>
    <mergeCell ref="A42:F42"/>
  </mergeCells>
  <phoneticPr fontId="2" type="noConversion"/>
  <printOptions horizontalCentered="1"/>
  <pageMargins left="0.7" right="0.7" top="0.75" bottom="0.75" header="0.3" footer="0.3"/>
  <pageSetup orientation="landscape" r:id="rId1"/>
  <headerFooter alignWithMargins="0">
    <oddHeader xml:space="preserve">&amp;C&amp;"Arial,Bold"&amp;12PLAN YEAR 2027 (July 1, 2026 - June 30, 2027) PREMIUMS
Active Employees of State Agencies, County Boards of Education &amp; Colleges and Universities       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G78"/>
  <sheetViews>
    <sheetView view="pageLayout" topLeftCell="A49" zoomScaleNormal="100" workbookViewId="0">
      <selection activeCell="H20" sqref="H20"/>
    </sheetView>
  </sheetViews>
  <sheetFormatPr defaultRowHeight="12.75" x14ac:dyDescent="0.2"/>
  <cols>
    <col min="1" max="1" width="25.42578125" customWidth="1"/>
    <col min="2" max="2" width="22.85546875" customWidth="1"/>
    <col min="3" max="5" width="11.28515625" style="14" customWidth="1"/>
    <col min="6" max="6" width="11.28515625" customWidth="1"/>
  </cols>
  <sheetData>
    <row r="1" spans="1:6" ht="16.5" customHeight="1" thickBot="1" x14ac:dyDescent="0.25">
      <c r="A1" s="390" t="s">
        <v>105</v>
      </c>
      <c r="B1" s="391"/>
      <c r="C1" s="391"/>
      <c r="D1" s="391"/>
      <c r="E1" s="391"/>
      <c r="F1" s="392"/>
    </row>
    <row r="2" spans="1:6" ht="13.5" thickBot="1" x14ac:dyDescent="0.25">
      <c r="A2" s="8" t="s">
        <v>0</v>
      </c>
      <c r="B2" s="271" t="s">
        <v>83</v>
      </c>
      <c r="C2" s="59" t="s">
        <v>3</v>
      </c>
      <c r="D2" s="59" t="s">
        <v>36</v>
      </c>
      <c r="E2" s="105" t="s">
        <v>4</v>
      </c>
      <c r="F2" s="106" t="s">
        <v>5</v>
      </c>
    </row>
    <row r="3" spans="1:6" x14ac:dyDescent="0.2">
      <c r="A3" s="9"/>
      <c r="B3" s="46" t="str">
        <f>+'Agency Health Rates Ref Table'!E4</f>
        <v>$0 - $30,400</v>
      </c>
      <c r="C3" s="218">
        <f>'Agency Health Rates Ref Table'!C28</f>
        <v>377.25999999999993</v>
      </c>
      <c r="D3" s="219">
        <f>'Agency Health Rates Ref Table'!C3</f>
        <v>59</v>
      </c>
      <c r="E3" s="224">
        <f>'Agency Health Rates Ref Table'!L4</f>
        <v>55.000000000000007</v>
      </c>
      <c r="F3" s="169">
        <f>SUM(C3:E3)</f>
        <v>491.25999999999993</v>
      </c>
    </row>
    <row r="4" spans="1:6" x14ac:dyDescent="0.2">
      <c r="A4" s="60" t="s">
        <v>40</v>
      </c>
      <c r="B4" s="47" t="str">
        <f>+'Agency Health Rates Ref Table'!E5</f>
        <v>$30,401 - $40,400</v>
      </c>
      <c r="C4" s="221">
        <f>'Agency Health Rates Ref Table'!C28</f>
        <v>377.25999999999993</v>
      </c>
      <c r="D4" s="222">
        <f>'Agency Health Rates Ref Table'!C3</f>
        <v>59</v>
      </c>
      <c r="E4" s="153">
        <f>'Agency Health Rates Ref Table'!L5</f>
        <v>62</v>
      </c>
      <c r="F4" s="172">
        <f t="shared" ref="F4:F12" si="0">SUM(C4:E4)</f>
        <v>498.25999999999993</v>
      </c>
    </row>
    <row r="5" spans="1:6" x14ac:dyDescent="0.2">
      <c r="A5" s="60" t="s">
        <v>39</v>
      </c>
      <c r="B5" s="47" t="str">
        <f>+'Agency Health Rates Ref Table'!E6</f>
        <v>$40,401 - $46,400</v>
      </c>
      <c r="C5" s="221">
        <f>'Agency Health Rates Ref Table'!C28</f>
        <v>377.25999999999993</v>
      </c>
      <c r="D5" s="222">
        <f>'Agency Health Rates Ref Table'!C3</f>
        <v>59</v>
      </c>
      <c r="E5" s="153">
        <f>'Agency Health Rates Ref Table'!L6</f>
        <v>66</v>
      </c>
      <c r="F5" s="172">
        <f t="shared" si="0"/>
        <v>502.25999999999993</v>
      </c>
    </row>
    <row r="6" spans="1:6" x14ac:dyDescent="0.2">
      <c r="A6" s="60"/>
      <c r="B6" s="47" t="str">
        <f>+'Agency Health Rates Ref Table'!E7</f>
        <v>$46,401 - $52,400</v>
      </c>
      <c r="C6" s="221">
        <f>'Agency Health Rates Ref Table'!C28</f>
        <v>377.25999999999993</v>
      </c>
      <c r="D6" s="222">
        <f>'Agency Health Rates Ref Table'!C3</f>
        <v>59</v>
      </c>
      <c r="E6" s="153">
        <f>'Agency Health Rates Ref Table'!L7</f>
        <v>69</v>
      </c>
      <c r="F6" s="172">
        <f t="shared" si="0"/>
        <v>505.25999999999993</v>
      </c>
    </row>
    <row r="7" spans="1:6" x14ac:dyDescent="0.2">
      <c r="A7" s="60"/>
      <c r="B7" s="47" t="str">
        <f>+'Agency Health Rates Ref Table'!E8</f>
        <v>$52,401 - $60,400</v>
      </c>
      <c r="C7" s="221">
        <f>'Agency Health Rates Ref Table'!C28</f>
        <v>377.25999999999993</v>
      </c>
      <c r="D7" s="222">
        <f>'Agency Health Rates Ref Table'!C3</f>
        <v>59</v>
      </c>
      <c r="E7" s="153">
        <f>'Agency Health Rates Ref Table'!L8</f>
        <v>77</v>
      </c>
      <c r="F7" s="172">
        <f t="shared" si="0"/>
        <v>513.26</v>
      </c>
    </row>
    <row r="8" spans="1:6" x14ac:dyDescent="0.2">
      <c r="A8" s="9"/>
      <c r="B8" s="47" t="str">
        <f>+'Agency Health Rates Ref Table'!E9</f>
        <v>$60,401 - $72,900</v>
      </c>
      <c r="C8" s="221">
        <f>'Agency Health Rates Ref Table'!C28</f>
        <v>377.25999999999993</v>
      </c>
      <c r="D8" s="222">
        <f>'Agency Health Rates Ref Table'!C3</f>
        <v>59</v>
      </c>
      <c r="E8" s="153">
        <f>'Agency Health Rates Ref Table'!L9</f>
        <v>89</v>
      </c>
      <c r="F8" s="172">
        <f t="shared" si="0"/>
        <v>525.26</v>
      </c>
    </row>
    <row r="9" spans="1:6" x14ac:dyDescent="0.2">
      <c r="A9" s="9"/>
      <c r="B9" s="47" t="str">
        <f>+'Agency Health Rates Ref Table'!E10</f>
        <v>$72,901 - $85,400</v>
      </c>
      <c r="C9" s="221">
        <f>'Agency Health Rates Ref Table'!C28</f>
        <v>377.25999999999993</v>
      </c>
      <c r="D9" s="222">
        <f>'Agency Health Rates Ref Table'!C3</f>
        <v>59</v>
      </c>
      <c r="E9" s="153">
        <f>'Agency Health Rates Ref Table'!L10</f>
        <v>97</v>
      </c>
      <c r="F9" s="172">
        <f t="shared" si="0"/>
        <v>533.26</v>
      </c>
    </row>
    <row r="10" spans="1:6" x14ac:dyDescent="0.2">
      <c r="A10" s="9"/>
      <c r="B10" s="47" t="str">
        <f>+'Agency Health Rates Ref Table'!E11</f>
        <v>$85,401 - $110,400</v>
      </c>
      <c r="C10" s="221">
        <f>'Agency Health Rates Ref Table'!C28</f>
        <v>377.25999999999993</v>
      </c>
      <c r="D10" s="222">
        <f>'Agency Health Rates Ref Table'!C3</f>
        <v>59</v>
      </c>
      <c r="E10" s="153">
        <f>'Agency Health Rates Ref Table'!L11</f>
        <v>119.69999999999999</v>
      </c>
      <c r="F10" s="172">
        <f t="shared" si="0"/>
        <v>555.95999999999992</v>
      </c>
    </row>
    <row r="11" spans="1:6" x14ac:dyDescent="0.2">
      <c r="A11" s="9"/>
      <c r="B11" s="47" t="str">
        <f>+'Agency Health Rates Ref Table'!E12</f>
        <v>$110,401 - $135,400</v>
      </c>
      <c r="C11" s="221">
        <f>'Agency Health Rates Ref Table'!C28</f>
        <v>377.25999999999993</v>
      </c>
      <c r="D11" s="222">
        <f>'Agency Health Rates Ref Table'!C3</f>
        <v>59</v>
      </c>
      <c r="E11" s="153">
        <f>'Agency Health Rates Ref Table'!L12</f>
        <v>127.39999999999999</v>
      </c>
      <c r="F11" s="172">
        <f t="shared" si="0"/>
        <v>563.66</v>
      </c>
    </row>
    <row r="12" spans="1:6" ht="13.5" thickBot="1" x14ac:dyDescent="0.25">
      <c r="A12" s="10"/>
      <c r="B12" s="48" t="str">
        <f>+'Agency Health Rates Ref Table'!E13</f>
        <v>$135,401 - +</v>
      </c>
      <c r="C12" s="223">
        <f>'Agency Health Rates Ref Table'!C28</f>
        <v>377.25999999999993</v>
      </c>
      <c r="D12" s="165">
        <f>'Agency Health Rates Ref Table'!C3</f>
        <v>59</v>
      </c>
      <c r="E12" s="155">
        <f>'Agency Health Rates Ref Table'!L13</f>
        <v>141.54999999999998</v>
      </c>
      <c r="F12" s="176">
        <f t="shared" si="0"/>
        <v>577.80999999999995</v>
      </c>
    </row>
    <row r="13" spans="1:6" ht="13.5" thickBot="1" x14ac:dyDescent="0.25">
      <c r="A13" s="12" t="s">
        <v>6</v>
      </c>
      <c r="B13" s="272"/>
      <c r="C13" s="225"/>
      <c r="D13" s="225"/>
      <c r="E13" s="225"/>
      <c r="F13" s="226"/>
    </row>
    <row r="14" spans="1:6" x14ac:dyDescent="0.2">
      <c r="A14" s="11"/>
      <c r="B14" s="46" t="str">
        <f>+B3</f>
        <v>$0 - $30,400</v>
      </c>
      <c r="C14" s="218">
        <f>'Agency Health Rates Ref Table'!C29</f>
        <v>486.81999999999994</v>
      </c>
      <c r="D14" s="219">
        <f>'Agency Health Rates Ref Table'!C3</f>
        <v>59</v>
      </c>
      <c r="E14" s="224">
        <f>'Agency Health Rates Ref Table'!L17</f>
        <v>98.74909090909091</v>
      </c>
      <c r="F14" s="169">
        <f>SUM(C14:E14)</f>
        <v>644.56909090909085</v>
      </c>
    </row>
    <row r="15" spans="1:6" x14ac:dyDescent="0.2">
      <c r="A15" s="60" t="s">
        <v>40</v>
      </c>
      <c r="B15" s="47" t="str">
        <f t="shared" ref="B15:B23" si="1">+B4</f>
        <v>$30,401 - $40,400</v>
      </c>
      <c r="C15" s="221">
        <f>'Agency Health Rates Ref Table'!C29</f>
        <v>486.81999999999994</v>
      </c>
      <c r="D15" s="222">
        <f>'Agency Health Rates Ref Table'!C3</f>
        <v>59</v>
      </c>
      <c r="E15" s="153">
        <f>'Agency Health Rates Ref Table'!L18</f>
        <v>112.49197026022306</v>
      </c>
      <c r="F15" s="172">
        <f t="shared" ref="F15:F23" si="2">SUM(C15:E15)</f>
        <v>658.31197026022301</v>
      </c>
    </row>
    <row r="16" spans="1:6" x14ac:dyDescent="0.2">
      <c r="A16" s="60" t="s">
        <v>41</v>
      </c>
      <c r="B16" s="47" t="str">
        <f t="shared" si="1"/>
        <v>$40,401 - $46,400</v>
      </c>
      <c r="C16" s="221">
        <f>'Agency Health Rates Ref Table'!C29</f>
        <v>486.81999999999994</v>
      </c>
      <c r="D16" s="222">
        <f>'Agency Health Rates Ref Table'!C3</f>
        <v>59</v>
      </c>
      <c r="E16" s="153">
        <f>'Agency Health Rates Ref Table'!L19</f>
        <v>117.17691029900331</v>
      </c>
      <c r="F16" s="172">
        <f t="shared" si="2"/>
        <v>662.99691029900328</v>
      </c>
    </row>
    <row r="17" spans="1:6" x14ac:dyDescent="0.2">
      <c r="A17" s="60"/>
      <c r="B17" s="47" t="str">
        <f t="shared" si="1"/>
        <v>$46,401 - $52,400</v>
      </c>
      <c r="C17" s="221">
        <f>'Agency Health Rates Ref Table'!C29</f>
        <v>486.81999999999994</v>
      </c>
      <c r="D17" s="222">
        <f>'Agency Health Rates Ref Table'!C3</f>
        <v>59</v>
      </c>
      <c r="E17" s="153">
        <f>'Agency Health Rates Ref Table'!L20</f>
        <v>125.48059701492535</v>
      </c>
      <c r="F17" s="172">
        <f t="shared" si="2"/>
        <v>671.3005970149253</v>
      </c>
    </row>
    <row r="18" spans="1:6" x14ac:dyDescent="0.2">
      <c r="A18" s="60"/>
      <c r="B18" s="47" t="str">
        <f t="shared" si="1"/>
        <v>$52,401 - $60,400</v>
      </c>
      <c r="C18" s="221">
        <f>'Agency Health Rates Ref Table'!C29</f>
        <v>486.81999999999994</v>
      </c>
      <c r="D18" s="222">
        <f>'Agency Health Rates Ref Table'!C3</f>
        <v>59</v>
      </c>
      <c r="E18" s="153">
        <f>'Agency Health Rates Ref Table'!L21</f>
        <v>151.11795454545455</v>
      </c>
      <c r="F18" s="172">
        <f t="shared" si="2"/>
        <v>696.93795454545443</v>
      </c>
    </row>
    <row r="19" spans="1:6" x14ac:dyDescent="0.2">
      <c r="A19" s="9"/>
      <c r="B19" s="47" t="str">
        <f t="shared" si="1"/>
        <v>$60,401 - $72,900</v>
      </c>
      <c r="C19" s="221">
        <f>'Agency Health Rates Ref Table'!C29</f>
        <v>486.81999999999994</v>
      </c>
      <c r="D19" s="222">
        <f>'Agency Health Rates Ref Table'!C3</f>
        <v>59</v>
      </c>
      <c r="E19" s="153">
        <f>'Agency Health Rates Ref Table'!L22</f>
        <v>183.43958158995818</v>
      </c>
      <c r="F19" s="172">
        <f t="shared" si="2"/>
        <v>729.25958158995809</v>
      </c>
    </row>
    <row r="20" spans="1:6" x14ac:dyDescent="0.2">
      <c r="A20" s="9"/>
      <c r="B20" s="47" t="str">
        <f t="shared" si="1"/>
        <v>$72,901 - $85,400</v>
      </c>
      <c r="C20" s="221">
        <f>'Agency Health Rates Ref Table'!C29</f>
        <v>486.81999999999994</v>
      </c>
      <c r="D20" s="222">
        <f>'Agency Health Rates Ref Table'!C3</f>
        <v>59</v>
      </c>
      <c r="E20" s="153">
        <f>'Agency Health Rates Ref Table'!L23</f>
        <v>209.45686653771759</v>
      </c>
      <c r="F20" s="172">
        <f t="shared" si="2"/>
        <v>755.27686653771752</v>
      </c>
    </row>
    <row r="21" spans="1:6" x14ac:dyDescent="0.2">
      <c r="A21" s="9"/>
      <c r="B21" s="47" t="str">
        <f t="shared" si="1"/>
        <v>$85,401 - $110,400</v>
      </c>
      <c r="C21" s="221">
        <f>'Agency Health Rates Ref Table'!C29</f>
        <v>486.81999999999994</v>
      </c>
      <c r="D21" s="222">
        <f>'Agency Health Rates Ref Table'!C3</f>
        <v>59</v>
      </c>
      <c r="E21" s="153">
        <f>'Agency Health Rates Ref Table'!L24</f>
        <v>250.11309178743957</v>
      </c>
      <c r="F21" s="172">
        <f t="shared" si="2"/>
        <v>795.93309178743948</v>
      </c>
    </row>
    <row r="22" spans="1:6" x14ac:dyDescent="0.2">
      <c r="A22" s="9"/>
      <c r="B22" s="47" t="str">
        <f t="shared" si="1"/>
        <v>$110,401 - $135,400</v>
      </c>
      <c r="C22" s="221">
        <f>'Agency Health Rates Ref Table'!C29</f>
        <v>486.81999999999994</v>
      </c>
      <c r="D22" s="222">
        <f>'Agency Health Rates Ref Table'!C3</f>
        <v>59</v>
      </c>
      <c r="E22" s="153">
        <f>'Agency Health Rates Ref Table'!L25</f>
        <v>303.43590551181097</v>
      </c>
      <c r="F22" s="172">
        <f t="shared" si="2"/>
        <v>849.25590551181085</v>
      </c>
    </row>
    <row r="23" spans="1:6" ht="13.5" thickBot="1" x14ac:dyDescent="0.25">
      <c r="A23" s="10"/>
      <c r="B23" s="48" t="str">
        <f t="shared" si="1"/>
        <v>$135,401 - +</v>
      </c>
      <c r="C23" s="223">
        <f>'Agency Health Rates Ref Table'!C29</f>
        <v>486.81999999999994</v>
      </c>
      <c r="D23" s="165">
        <f>'Agency Health Rates Ref Table'!C3</f>
        <v>59</v>
      </c>
      <c r="E23" s="155">
        <f>'Agency Health Rates Ref Table'!L26</f>
        <v>346.84</v>
      </c>
      <c r="F23" s="176">
        <f t="shared" si="2"/>
        <v>892.65999999999985</v>
      </c>
    </row>
    <row r="24" spans="1:6" ht="13.5" thickBot="1" x14ac:dyDescent="0.25">
      <c r="A24" s="12" t="s">
        <v>1</v>
      </c>
      <c r="B24" s="273"/>
      <c r="C24" s="225"/>
      <c r="D24" s="225"/>
      <c r="E24" s="225"/>
      <c r="F24" s="226"/>
    </row>
    <row r="25" spans="1:6" x14ac:dyDescent="0.2">
      <c r="A25" s="11"/>
      <c r="B25" s="46" t="str">
        <f>+B14</f>
        <v>$0 - $30,400</v>
      </c>
      <c r="C25" s="218">
        <f>'Agency Health Rates Ref Table'!C30</f>
        <v>768.63999999999987</v>
      </c>
      <c r="D25" s="219">
        <f>'Agency Health Rates Ref Table'!C3</f>
        <v>59</v>
      </c>
      <c r="E25" s="224">
        <f>'Agency Health Rates Ref Table'!L30</f>
        <v>152</v>
      </c>
      <c r="F25" s="169">
        <f t="shared" ref="F25:F34" si="3">SUM(C25:E25)</f>
        <v>979.63999999999987</v>
      </c>
    </row>
    <row r="26" spans="1:6" x14ac:dyDescent="0.2">
      <c r="A26" s="60" t="s">
        <v>40</v>
      </c>
      <c r="B26" s="47" t="str">
        <f t="shared" ref="B26:B34" si="4">+B15</f>
        <v>$30,401 - $40,400</v>
      </c>
      <c r="C26" s="221">
        <f>'Agency Health Rates Ref Table'!C30</f>
        <v>768.63999999999987</v>
      </c>
      <c r="D26" s="222">
        <f>'Agency Health Rates Ref Table'!C3</f>
        <v>59</v>
      </c>
      <c r="E26" s="153">
        <f>'Agency Health Rates Ref Table'!L31</f>
        <v>187</v>
      </c>
      <c r="F26" s="172">
        <f t="shared" si="3"/>
        <v>1014.6399999999999</v>
      </c>
    </row>
    <row r="27" spans="1:6" x14ac:dyDescent="0.2">
      <c r="A27" s="60" t="s">
        <v>41</v>
      </c>
      <c r="B27" s="47" t="str">
        <f t="shared" si="4"/>
        <v>$40,401 - $46,400</v>
      </c>
      <c r="C27" s="221">
        <f>'Agency Health Rates Ref Table'!C30</f>
        <v>768.63999999999987</v>
      </c>
      <c r="D27" s="222">
        <f>'Agency Health Rates Ref Table'!C3</f>
        <v>59</v>
      </c>
      <c r="E27" s="153">
        <f>'Agency Health Rates Ref Table'!L32</f>
        <v>204.99999999999997</v>
      </c>
      <c r="F27" s="172">
        <f t="shared" si="3"/>
        <v>1032.6399999999999</v>
      </c>
    </row>
    <row r="28" spans="1:6" x14ac:dyDescent="0.2">
      <c r="A28" s="60"/>
      <c r="B28" s="47" t="str">
        <f t="shared" si="4"/>
        <v>$46,401 - $52,400</v>
      </c>
      <c r="C28" s="221">
        <f>'Agency Health Rates Ref Table'!C30</f>
        <v>768.63999999999987</v>
      </c>
      <c r="D28" s="222">
        <f>'Agency Health Rates Ref Table'!C3</f>
        <v>59</v>
      </c>
      <c r="E28" s="153">
        <f>'Agency Health Rates Ref Table'!L33</f>
        <v>225.99999999999997</v>
      </c>
      <c r="F28" s="172">
        <f t="shared" si="3"/>
        <v>1053.6399999999999</v>
      </c>
    </row>
    <row r="29" spans="1:6" x14ac:dyDescent="0.2">
      <c r="A29" s="60"/>
      <c r="B29" s="47" t="str">
        <f t="shared" si="4"/>
        <v>$52,401 - $60,400</v>
      </c>
      <c r="C29" s="221">
        <f>'Agency Health Rates Ref Table'!C30</f>
        <v>768.63999999999987</v>
      </c>
      <c r="D29" s="222">
        <f>'Agency Health Rates Ref Table'!C3</f>
        <v>59</v>
      </c>
      <c r="E29" s="153">
        <f>'Agency Health Rates Ref Table'!L34</f>
        <v>267</v>
      </c>
      <c r="F29" s="172">
        <f t="shared" si="3"/>
        <v>1094.6399999999999</v>
      </c>
    </row>
    <row r="30" spans="1:6" x14ac:dyDescent="0.2">
      <c r="A30" s="9"/>
      <c r="B30" s="47" t="str">
        <f t="shared" si="4"/>
        <v>$60,401 - $72,900</v>
      </c>
      <c r="C30" s="221">
        <f>'Agency Health Rates Ref Table'!C30</f>
        <v>768.63999999999987</v>
      </c>
      <c r="D30" s="222">
        <f>'Agency Health Rates Ref Table'!C3</f>
        <v>59</v>
      </c>
      <c r="E30" s="153">
        <f>'Agency Health Rates Ref Table'!L35</f>
        <v>324</v>
      </c>
      <c r="F30" s="172">
        <f t="shared" si="3"/>
        <v>1151.6399999999999</v>
      </c>
    </row>
    <row r="31" spans="1:6" x14ac:dyDescent="0.2">
      <c r="A31" s="9"/>
      <c r="B31" s="47" t="str">
        <f t="shared" si="4"/>
        <v>$72,901 - $85,400</v>
      </c>
      <c r="C31" s="221">
        <f>'Agency Health Rates Ref Table'!C30</f>
        <v>768.63999999999987</v>
      </c>
      <c r="D31" s="222">
        <f>'Agency Health Rates Ref Table'!C3</f>
        <v>59</v>
      </c>
      <c r="E31" s="153">
        <f>'Agency Health Rates Ref Table'!L36</f>
        <v>355</v>
      </c>
      <c r="F31" s="172">
        <f t="shared" si="3"/>
        <v>1182.6399999999999</v>
      </c>
    </row>
    <row r="32" spans="1:6" x14ac:dyDescent="0.2">
      <c r="A32" s="9"/>
      <c r="B32" s="47" t="str">
        <f t="shared" si="4"/>
        <v>$85,401 - $110,400</v>
      </c>
      <c r="C32" s="221">
        <f>'Agency Health Rates Ref Table'!C30</f>
        <v>768.63999999999987</v>
      </c>
      <c r="D32" s="222">
        <f>'Agency Health Rates Ref Table'!C3</f>
        <v>59</v>
      </c>
      <c r="E32" s="153">
        <f>'Agency Health Rates Ref Table'!L37</f>
        <v>443</v>
      </c>
      <c r="F32" s="172">
        <f t="shared" si="3"/>
        <v>1270.6399999999999</v>
      </c>
    </row>
    <row r="33" spans="1:6" x14ac:dyDescent="0.2">
      <c r="A33" s="9"/>
      <c r="B33" s="47" t="str">
        <f t="shared" si="4"/>
        <v>$110,401 - $135,400</v>
      </c>
      <c r="C33" s="221">
        <f>'Agency Health Rates Ref Table'!C30</f>
        <v>768.63999999999987</v>
      </c>
      <c r="D33" s="222">
        <f>'Agency Health Rates Ref Table'!C3</f>
        <v>59</v>
      </c>
      <c r="E33" s="153">
        <f>'Agency Health Rates Ref Table'!L38</f>
        <v>556</v>
      </c>
      <c r="F33" s="172">
        <f t="shared" si="3"/>
        <v>1383.6399999999999</v>
      </c>
    </row>
    <row r="34" spans="1:6" ht="13.5" thickBot="1" x14ac:dyDescent="0.25">
      <c r="A34" s="10"/>
      <c r="B34" s="48" t="str">
        <f t="shared" si="4"/>
        <v>$135,401 - +</v>
      </c>
      <c r="C34" s="223">
        <f>'Agency Health Rates Ref Table'!C30</f>
        <v>768.63999999999987</v>
      </c>
      <c r="D34" s="165">
        <f>'Agency Health Rates Ref Table'!C3</f>
        <v>59</v>
      </c>
      <c r="E34" s="155">
        <f>'Agency Health Rates Ref Table'!L39</f>
        <v>644</v>
      </c>
      <c r="F34" s="176">
        <f t="shared" si="3"/>
        <v>1471.6399999999999</v>
      </c>
    </row>
    <row r="35" spans="1:6" x14ac:dyDescent="0.2">
      <c r="A35" s="13"/>
      <c r="B35" s="4"/>
      <c r="C35" s="4"/>
      <c r="D35" s="4"/>
      <c r="E35" s="4"/>
      <c r="F35" s="4"/>
    </row>
    <row r="36" spans="1:6" x14ac:dyDescent="0.2">
      <c r="A36" s="3"/>
      <c r="B36" s="4"/>
      <c r="C36" s="4"/>
      <c r="D36" s="4"/>
      <c r="E36" s="4"/>
      <c r="F36" s="4"/>
    </row>
    <row r="37" spans="1:6" x14ac:dyDescent="0.2">
      <c r="A37" s="3">
        <f>+'Active State PPB-C'!A37</f>
        <v>0</v>
      </c>
      <c r="B37" s="4"/>
      <c r="C37" s="4"/>
      <c r="D37" s="4"/>
      <c r="E37" s="4"/>
      <c r="F37" s="4"/>
    </row>
    <row r="38" spans="1:6" x14ac:dyDescent="0.2">
      <c r="A38" s="3"/>
      <c r="B38" s="4"/>
      <c r="C38" s="4"/>
      <c r="D38" s="4"/>
      <c r="E38" s="4"/>
      <c r="F38" s="4"/>
    </row>
    <row r="39" spans="1:6" x14ac:dyDescent="0.2">
      <c r="A39" s="3"/>
      <c r="B39" s="4"/>
      <c r="C39" s="4"/>
      <c r="D39" s="4"/>
      <c r="E39" s="4"/>
      <c r="F39" s="4"/>
    </row>
    <row r="40" spans="1:6" ht="16.5" customHeight="1" thickBot="1" x14ac:dyDescent="0.25">
      <c r="A40" s="390" t="s">
        <v>105</v>
      </c>
      <c r="B40" s="391"/>
      <c r="C40" s="391"/>
      <c r="D40" s="391"/>
      <c r="E40" s="391"/>
      <c r="F40" s="392"/>
    </row>
    <row r="41" spans="1:6" ht="13.5" thickBot="1" x14ac:dyDescent="0.25">
      <c r="A41" s="12" t="s">
        <v>2</v>
      </c>
      <c r="B41" s="274" t="s">
        <v>83</v>
      </c>
      <c r="C41" s="59" t="s">
        <v>3</v>
      </c>
      <c r="D41" s="59" t="s">
        <v>36</v>
      </c>
      <c r="E41" s="105" t="s">
        <v>4</v>
      </c>
      <c r="F41" s="106" t="s">
        <v>5</v>
      </c>
    </row>
    <row r="42" spans="1:6" x14ac:dyDescent="0.2">
      <c r="A42" s="11"/>
      <c r="B42" s="46" t="str">
        <f>+B25</f>
        <v>$0 - $30,400</v>
      </c>
      <c r="C42" s="218">
        <f>'Agency Health Rates Ref Table'!C31</f>
        <v>769</v>
      </c>
      <c r="D42" s="219">
        <f>'Agency Health Rates Ref Table'!C3</f>
        <v>59</v>
      </c>
      <c r="E42" s="224">
        <f>'Agency Health Rates Ref Table'!L43</f>
        <v>120</v>
      </c>
      <c r="F42" s="169">
        <f t="shared" ref="F42:F51" si="5">SUM(C42:E42)</f>
        <v>948</v>
      </c>
    </row>
    <row r="43" spans="1:6" x14ac:dyDescent="0.2">
      <c r="A43" s="60" t="s">
        <v>40</v>
      </c>
      <c r="B43" s="47" t="str">
        <f t="shared" ref="B43:B51" si="6">+B26</f>
        <v>$30,401 - $40,400</v>
      </c>
      <c r="C43" s="221">
        <f>'Agency Health Rates Ref Table'!C31</f>
        <v>769</v>
      </c>
      <c r="D43" s="222">
        <f>'Agency Health Rates Ref Table'!C3</f>
        <v>59</v>
      </c>
      <c r="E43" s="153">
        <f>'Agency Health Rates Ref Table'!L44</f>
        <v>146.68029739776952</v>
      </c>
      <c r="F43" s="172">
        <f t="shared" si="5"/>
        <v>974.68029739776955</v>
      </c>
    </row>
    <row r="44" spans="1:6" x14ac:dyDescent="0.2">
      <c r="A44" s="60" t="s">
        <v>41</v>
      </c>
      <c r="B44" s="47" t="str">
        <f t="shared" si="6"/>
        <v>$40,401 - $46,400</v>
      </c>
      <c r="C44" s="221">
        <f>'Agency Health Rates Ref Table'!C31</f>
        <v>769</v>
      </c>
      <c r="D44" s="222">
        <f>'Agency Health Rates Ref Table'!C3</f>
        <v>59</v>
      </c>
      <c r="E44" s="153">
        <f>'Agency Health Rates Ref Table'!L45</f>
        <v>161.41196013289036</v>
      </c>
      <c r="F44" s="172">
        <f t="shared" si="5"/>
        <v>989.41196013289039</v>
      </c>
    </row>
    <row r="45" spans="1:6" x14ac:dyDescent="0.2">
      <c r="A45" s="60"/>
      <c r="B45" s="47" t="str">
        <f t="shared" si="6"/>
        <v>$46,401 - $52,400</v>
      </c>
      <c r="C45" s="221">
        <f>'Agency Health Rates Ref Table'!C31</f>
        <v>769</v>
      </c>
      <c r="D45" s="222">
        <f>'Agency Health Rates Ref Table'!C3</f>
        <v>59</v>
      </c>
      <c r="E45" s="153">
        <f>'Agency Health Rates Ref Table'!L46</f>
        <v>176.75223880597011</v>
      </c>
      <c r="F45" s="172">
        <f t="shared" si="5"/>
        <v>1004.7522388059701</v>
      </c>
    </row>
    <row r="46" spans="1:6" x14ac:dyDescent="0.2">
      <c r="A46" s="60"/>
      <c r="B46" s="47" t="str">
        <f t="shared" si="6"/>
        <v>$52,401 - $60,400</v>
      </c>
      <c r="C46" s="221">
        <f>'Agency Health Rates Ref Table'!C31</f>
        <v>769</v>
      </c>
      <c r="D46" s="222">
        <f>'Agency Health Rates Ref Table'!C3</f>
        <v>59</v>
      </c>
      <c r="E46" s="153">
        <f>'Agency Health Rates Ref Table'!L47</f>
        <v>209.68939393939394</v>
      </c>
      <c r="F46" s="172">
        <f t="shared" si="5"/>
        <v>1037.689393939394</v>
      </c>
    </row>
    <row r="47" spans="1:6" x14ac:dyDescent="0.2">
      <c r="A47" s="9"/>
      <c r="B47" s="47" t="str">
        <f t="shared" si="6"/>
        <v>$60,401 - $72,900</v>
      </c>
      <c r="C47" s="221">
        <f>'Agency Health Rates Ref Table'!C31</f>
        <v>769</v>
      </c>
      <c r="D47" s="222">
        <f>'Agency Health Rates Ref Table'!C3</f>
        <v>59</v>
      </c>
      <c r="E47" s="153">
        <f>'Agency Health Rates Ref Table'!L48</f>
        <v>255.53974895397488</v>
      </c>
      <c r="F47" s="172">
        <f t="shared" si="5"/>
        <v>1083.5397489539748</v>
      </c>
    </row>
    <row r="48" spans="1:6" x14ac:dyDescent="0.2">
      <c r="A48" s="9"/>
      <c r="B48" s="47" t="str">
        <f t="shared" si="6"/>
        <v>$72,901 - $85,400</v>
      </c>
      <c r="C48" s="221">
        <f>'Agency Health Rates Ref Table'!C31</f>
        <v>769</v>
      </c>
      <c r="D48" s="222">
        <f>'Agency Health Rates Ref Table'!C3</f>
        <v>59</v>
      </c>
      <c r="E48" s="153">
        <f>'Agency Health Rates Ref Table'!L49</f>
        <v>291.82785299806574</v>
      </c>
      <c r="F48" s="172">
        <f t="shared" si="5"/>
        <v>1119.8278529980657</v>
      </c>
    </row>
    <row r="49" spans="1:6" x14ac:dyDescent="0.2">
      <c r="A49" s="9"/>
      <c r="B49" s="47" t="str">
        <f t="shared" si="6"/>
        <v>$85,401 - $110,400</v>
      </c>
      <c r="C49" s="221">
        <f>'Agency Health Rates Ref Table'!C31</f>
        <v>769</v>
      </c>
      <c r="D49" s="222">
        <f>'Agency Health Rates Ref Table'!C3</f>
        <v>59</v>
      </c>
      <c r="E49" s="153">
        <f>'Agency Health Rates Ref Table'!L50</f>
        <v>384.50402576489529</v>
      </c>
      <c r="F49" s="172">
        <f t="shared" si="5"/>
        <v>1212.5040257648952</v>
      </c>
    </row>
    <row r="50" spans="1:6" x14ac:dyDescent="0.2">
      <c r="A50" s="9"/>
      <c r="B50" s="47" t="str">
        <f t="shared" si="6"/>
        <v>$110,401 - $135,400</v>
      </c>
      <c r="C50" s="221">
        <f>'Agency Health Rates Ref Table'!C31</f>
        <v>769</v>
      </c>
      <c r="D50" s="222">
        <f>'Agency Health Rates Ref Table'!C3</f>
        <v>59</v>
      </c>
      <c r="E50" s="153">
        <f>'Agency Health Rates Ref Table'!L51</f>
        <v>496.89763779527556</v>
      </c>
      <c r="F50" s="172">
        <f t="shared" si="5"/>
        <v>1324.8976377952756</v>
      </c>
    </row>
    <row r="51" spans="1:6" ht="13.5" thickBot="1" x14ac:dyDescent="0.25">
      <c r="A51" s="10"/>
      <c r="B51" s="48" t="str">
        <f t="shared" si="6"/>
        <v>$135,401 - +</v>
      </c>
      <c r="C51" s="223">
        <f>'Agency Health Rates Ref Table'!C31</f>
        <v>769</v>
      </c>
      <c r="D51" s="165">
        <f>'Agency Health Rates Ref Table'!C3</f>
        <v>59</v>
      </c>
      <c r="E51" s="155">
        <f>'Agency Health Rates Ref Table'!L52</f>
        <v>576.09523809523807</v>
      </c>
      <c r="F51" s="176">
        <f t="shared" si="5"/>
        <v>1404.0952380952381</v>
      </c>
    </row>
    <row r="52" spans="1:6" ht="13.5" thickBot="1" x14ac:dyDescent="0.25"/>
    <row r="53" spans="1:6" ht="13.5" thickBot="1" x14ac:dyDescent="0.25">
      <c r="A53" s="319" t="s">
        <v>101</v>
      </c>
      <c r="B53" s="317"/>
      <c r="C53" s="188"/>
      <c r="D53" s="189"/>
      <c r="E53" s="320"/>
      <c r="F53" s="321"/>
    </row>
    <row r="54" spans="1:6" x14ac:dyDescent="0.2">
      <c r="A54" s="75"/>
      <c r="B54" s="322" t="str">
        <f>+B42</f>
        <v>$0 - $30,400</v>
      </c>
      <c r="C54" s="314">
        <f>'Agency Health Rates Ref Table'!C$31</f>
        <v>769</v>
      </c>
      <c r="D54" s="171">
        <f>'Agency Health Rates Ref Table'!C$3</f>
        <v>59</v>
      </c>
      <c r="E54" s="324">
        <f>'Agency Health Rates Ref Table'!L56</f>
        <v>585</v>
      </c>
      <c r="F54" s="169">
        <f t="shared" ref="F54:F59" si="7">SUM(C54:E54)</f>
        <v>1413</v>
      </c>
    </row>
    <row r="55" spans="1:6" x14ac:dyDescent="0.2">
      <c r="A55" s="60" t="s">
        <v>40</v>
      </c>
      <c r="B55" s="318" t="str">
        <f t="shared" ref="B55:B63" si="8">+B43</f>
        <v>$30,401 - $40,400</v>
      </c>
      <c r="C55" s="315">
        <f>'Agency Health Rates Ref Table'!C$31</f>
        <v>769</v>
      </c>
      <c r="D55" s="184">
        <f>'Agency Health Rates Ref Table'!C$3</f>
        <v>59</v>
      </c>
      <c r="E55" s="323">
        <f>'Agency Health Rates Ref Table'!L57</f>
        <v>620</v>
      </c>
      <c r="F55" s="172">
        <f t="shared" si="7"/>
        <v>1448</v>
      </c>
    </row>
    <row r="56" spans="1:6" x14ac:dyDescent="0.2">
      <c r="A56" s="60" t="s">
        <v>41</v>
      </c>
      <c r="B56" s="318" t="str">
        <f t="shared" si="8"/>
        <v>$40,401 - $46,400</v>
      </c>
      <c r="C56" s="315">
        <f>'Agency Health Rates Ref Table'!C$31</f>
        <v>769</v>
      </c>
      <c r="D56" s="184">
        <f>'Agency Health Rates Ref Table'!C$3</f>
        <v>59</v>
      </c>
      <c r="E56" s="323">
        <f>'Agency Health Rates Ref Table'!L58</f>
        <v>638</v>
      </c>
      <c r="F56" s="172">
        <f t="shared" si="7"/>
        <v>1466</v>
      </c>
    </row>
    <row r="57" spans="1:6" x14ac:dyDescent="0.2">
      <c r="A57" s="60"/>
      <c r="B57" s="318" t="str">
        <f t="shared" si="8"/>
        <v>$46,401 - $52,400</v>
      </c>
      <c r="C57" s="315">
        <f>'Agency Health Rates Ref Table'!C$31</f>
        <v>769</v>
      </c>
      <c r="D57" s="184">
        <f>'Agency Health Rates Ref Table'!C$3</f>
        <v>59</v>
      </c>
      <c r="E57" s="323">
        <f>'Agency Health Rates Ref Table'!L59</f>
        <v>659</v>
      </c>
      <c r="F57" s="172">
        <f t="shared" si="7"/>
        <v>1487</v>
      </c>
    </row>
    <row r="58" spans="1:6" x14ac:dyDescent="0.2">
      <c r="A58" s="60"/>
      <c r="B58" s="318" t="str">
        <f t="shared" si="8"/>
        <v>$52,401 - $60,400</v>
      </c>
      <c r="C58" s="315">
        <f>'Agency Health Rates Ref Table'!C$31</f>
        <v>769</v>
      </c>
      <c r="D58" s="184">
        <f>'Agency Health Rates Ref Table'!C$3</f>
        <v>59</v>
      </c>
      <c r="E58" s="323">
        <f>'Agency Health Rates Ref Table'!L60</f>
        <v>700</v>
      </c>
      <c r="F58" s="172">
        <f t="shared" si="7"/>
        <v>1528</v>
      </c>
    </row>
    <row r="59" spans="1:6" x14ac:dyDescent="0.2">
      <c r="A59" s="60"/>
      <c r="B59" s="318" t="str">
        <f t="shared" si="8"/>
        <v>$60,401 - $72,900</v>
      </c>
      <c r="C59" s="315">
        <f>'Agency Health Rates Ref Table'!C$31</f>
        <v>769</v>
      </c>
      <c r="D59" s="184">
        <f>'Agency Health Rates Ref Table'!C$3</f>
        <v>59</v>
      </c>
      <c r="E59" s="323">
        <f>'Agency Health Rates Ref Table'!L61</f>
        <v>757</v>
      </c>
      <c r="F59" s="172">
        <f t="shared" si="7"/>
        <v>1585</v>
      </c>
    </row>
    <row r="60" spans="1:6" x14ac:dyDescent="0.2">
      <c r="A60" s="60"/>
      <c r="B60" s="318" t="str">
        <f t="shared" si="8"/>
        <v>$72,901 - $85,400</v>
      </c>
      <c r="C60" s="315">
        <f>'Agency Health Rates Ref Table'!C$31</f>
        <v>769</v>
      </c>
      <c r="D60" s="184">
        <f>'Agency Health Rates Ref Table'!C$3</f>
        <v>59</v>
      </c>
      <c r="E60" s="323">
        <f>'Agency Health Rates Ref Table'!L62</f>
        <v>788</v>
      </c>
      <c r="F60" s="172">
        <f>SUM(C60:E60)</f>
        <v>1616</v>
      </c>
    </row>
    <row r="61" spans="1:6" x14ac:dyDescent="0.2">
      <c r="A61" s="69"/>
      <c r="B61" s="318" t="str">
        <f t="shared" si="8"/>
        <v>$85,401 - $110,400</v>
      </c>
      <c r="C61" s="315">
        <f>'Agency Health Rates Ref Table'!C$31</f>
        <v>769</v>
      </c>
      <c r="D61" s="184">
        <f>'Agency Health Rates Ref Table'!C$3</f>
        <v>59</v>
      </c>
      <c r="E61" s="323">
        <f>'Agency Health Rates Ref Table'!L63</f>
        <v>876</v>
      </c>
      <c r="F61" s="172">
        <f t="shared" ref="F61:F63" si="9">SUM(C61:E61)</f>
        <v>1704</v>
      </c>
    </row>
    <row r="62" spans="1:6" x14ac:dyDescent="0.2">
      <c r="A62" s="69"/>
      <c r="B62" s="318" t="str">
        <f t="shared" si="8"/>
        <v>$110,401 - $135,400</v>
      </c>
      <c r="C62" s="315">
        <f>'Agency Health Rates Ref Table'!C$31</f>
        <v>769</v>
      </c>
      <c r="D62" s="184">
        <f>'Agency Health Rates Ref Table'!C$3</f>
        <v>59</v>
      </c>
      <c r="E62" s="323">
        <f>'Agency Health Rates Ref Table'!L64</f>
        <v>989</v>
      </c>
      <c r="F62" s="172">
        <f t="shared" si="9"/>
        <v>1817</v>
      </c>
    </row>
    <row r="63" spans="1:6" ht="13.5" thickBot="1" x14ac:dyDescent="0.25">
      <c r="A63" s="72"/>
      <c r="B63" s="164" t="str">
        <f t="shared" si="8"/>
        <v>$135,401 - +</v>
      </c>
      <c r="C63" s="316">
        <f>'Agency Health Rates Ref Table'!C$31</f>
        <v>769</v>
      </c>
      <c r="D63" s="191">
        <f>'Agency Health Rates Ref Table'!C$3</f>
        <v>59</v>
      </c>
      <c r="E63" s="325">
        <f>'Agency Health Rates Ref Table'!L65</f>
        <v>1077</v>
      </c>
      <c r="F63" s="176">
        <f t="shared" si="9"/>
        <v>1905</v>
      </c>
    </row>
    <row r="65" spans="1:7" x14ac:dyDescent="0.2">
      <c r="A65">
        <f>+A37</f>
        <v>0</v>
      </c>
    </row>
    <row r="78" spans="1:7" x14ac:dyDescent="0.2">
      <c r="G78" s="57">
        <v>9</v>
      </c>
    </row>
  </sheetData>
  <mergeCells count="2">
    <mergeCell ref="A1:F1"/>
    <mergeCell ref="A40:F40"/>
  </mergeCells>
  <pageMargins left="0.7" right="0.7" top="0.75" bottom="0.75" header="0.3" footer="0.3"/>
  <pageSetup orientation="landscape" r:id="rId1"/>
  <headerFooter>
    <oddHeader xml:space="preserve">&amp;C&amp;"Arial,Bold"&amp;12PLAN YEAR 2027 (July 1, 2026 - June 30, 2027) PREMIUMS
Active Employees of State Agencies, County Boards of Education &amp; Colleges and Universities       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I20"/>
  <sheetViews>
    <sheetView view="pageLayout" zoomScaleNormal="100" workbookViewId="0">
      <selection activeCell="D17" sqref="D17"/>
    </sheetView>
  </sheetViews>
  <sheetFormatPr defaultColWidth="9.28515625" defaultRowHeight="12" x14ac:dyDescent="0.2"/>
  <cols>
    <col min="1" max="1" width="25.28515625" style="3" customWidth="1"/>
    <col min="2" max="3" width="11.7109375" style="4" customWidth="1"/>
    <col min="4" max="4" width="11.7109375" style="6" customWidth="1"/>
    <col min="5" max="5" width="9.28515625" style="1"/>
    <col min="6" max="6" width="20.85546875" style="1" bestFit="1" customWidth="1"/>
    <col min="7" max="7" width="9.5703125" style="1" customWidth="1"/>
    <col min="8" max="8" width="6.7109375" style="1" customWidth="1"/>
    <col min="9" max="9" width="10" style="1" bestFit="1" customWidth="1"/>
    <col min="10" max="16384" width="9.28515625" style="1"/>
  </cols>
  <sheetData>
    <row r="1" spans="1:9" s="66" customFormat="1" ht="15" customHeight="1" thickBot="1" x14ac:dyDescent="0.25">
      <c r="A1" s="402" t="s">
        <v>43</v>
      </c>
      <c r="B1" s="403"/>
      <c r="C1" s="403"/>
      <c r="D1" s="404"/>
      <c r="F1" s="402" t="s">
        <v>102</v>
      </c>
      <c r="G1" s="403"/>
      <c r="H1" s="403"/>
      <c r="I1" s="404"/>
    </row>
    <row r="2" spans="1:9" s="66" customFormat="1" ht="14.25" customHeight="1" thickBot="1" x14ac:dyDescent="0.25">
      <c r="A2" s="15"/>
      <c r="B2" s="120" t="s">
        <v>3</v>
      </c>
      <c r="C2" s="67" t="s">
        <v>36</v>
      </c>
      <c r="D2" s="68" t="s">
        <v>5</v>
      </c>
      <c r="F2" s="8"/>
      <c r="G2" s="120" t="s">
        <v>3</v>
      </c>
      <c r="H2" s="67" t="s">
        <v>36</v>
      </c>
      <c r="I2" s="68" t="s">
        <v>5</v>
      </c>
    </row>
    <row r="3" spans="1:9" s="66" customFormat="1" x14ac:dyDescent="0.2">
      <c r="A3" s="227" t="s">
        <v>0</v>
      </c>
      <c r="B3" s="78">
        <f>+'Agency Health Rates Ref Table'!C32</f>
        <v>1097</v>
      </c>
      <c r="C3" s="228">
        <f>'Agency Health Rates Ref Table'!C3</f>
        <v>59</v>
      </c>
      <c r="D3" s="229">
        <f>SUM(B3:C3)</f>
        <v>1156</v>
      </c>
      <c r="F3" s="227" t="s">
        <v>0</v>
      </c>
      <c r="G3" s="78">
        <f>+'Agency Health Rates Ref Table'!C35</f>
        <v>831</v>
      </c>
      <c r="H3" s="228">
        <f>'Agency Health Rates Ref Table'!C3</f>
        <v>59</v>
      </c>
      <c r="I3" s="229">
        <f>SUM(G3:H3)</f>
        <v>890</v>
      </c>
    </row>
    <row r="4" spans="1:9" s="66" customFormat="1" x14ac:dyDescent="0.2">
      <c r="A4" s="230" t="s">
        <v>6</v>
      </c>
      <c r="B4" s="78">
        <f>+'Agency Health Rates Ref Table'!C39</f>
        <v>1551</v>
      </c>
      <c r="C4" s="231">
        <f>'Agency Health Rates Ref Table'!C3</f>
        <v>59</v>
      </c>
      <c r="D4" s="229">
        <f>SUM(B4:C4)</f>
        <v>1610</v>
      </c>
      <c r="F4" s="230" t="s">
        <v>6</v>
      </c>
      <c r="G4" s="78">
        <f>+'Agency Health Rates Ref Table'!C42</f>
        <v>1480</v>
      </c>
      <c r="H4" s="231">
        <f>'Agency Health Rates Ref Table'!C3</f>
        <v>59</v>
      </c>
      <c r="I4" s="229">
        <f>SUM(G4:H4)</f>
        <v>1539</v>
      </c>
    </row>
    <row r="5" spans="1:9" s="66" customFormat="1" ht="12.75" thickBot="1" x14ac:dyDescent="0.25">
      <c r="A5" s="232" t="s">
        <v>1</v>
      </c>
      <c r="B5" s="78">
        <f>+'Agency Health Rates Ref Table'!C46</f>
        <v>2595</v>
      </c>
      <c r="C5" s="231">
        <f>'Agency Health Rates Ref Table'!C3</f>
        <v>59</v>
      </c>
      <c r="D5" s="233">
        <f>SUM(B5:C5)</f>
        <v>2654</v>
      </c>
      <c r="F5" s="232" t="s">
        <v>1</v>
      </c>
      <c r="G5" s="78">
        <f>+'Agency Health Rates Ref Table'!C49</f>
        <v>1840</v>
      </c>
      <c r="H5" s="231">
        <f>'Agency Health Rates Ref Table'!C3</f>
        <v>59</v>
      </c>
      <c r="I5" s="233">
        <f>SUM(G5:H5)</f>
        <v>1899</v>
      </c>
    </row>
    <row r="6" spans="1:9" s="66" customFormat="1" ht="12.75" thickBot="1" x14ac:dyDescent="0.25">
      <c r="A6" s="405" t="s">
        <v>44</v>
      </c>
      <c r="B6" s="406"/>
      <c r="C6" s="406"/>
      <c r="D6" s="407"/>
      <c r="F6" s="393" t="s">
        <v>103</v>
      </c>
      <c r="G6" s="394"/>
      <c r="H6" s="394"/>
      <c r="I6" s="395"/>
    </row>
    <row r="7" spans="1:9" s="66" customFormat="1" ht="12.75" customHeight="1" thickBot="1" x14ac:dyDescent="0.25">
      <c r="A7" s="234"/>
      <c r="B7" s="235" t="s">
        <v>3</v>
      </c>
      <c r="C7" s="236" t="s">
        <v>36</v>
      </c>
      <c r="D7" s="237" t="s">
        <v>5</v>
      </c>
      <c r="F7" s="241"/>
      <c r="G7" s="242" t="s">
        <v>3</v>
      </c>
      <c r="H7" s="243" t="s">
        <v>36</v>
      </c>
      <c r="I7" s="244" t="s">
        <v>5</v>
      </c>
    </row>
    <row r="8" spans="1:9" s="66" customFormat="1" x14ac:dyDescent="0.2">
      <c r="A8" s="227" t="s">
        <v>0</v>
      </c>
      <c r="B8" s="78">
        <f>+'Agency Health Rates Ref Table'!C33</f>
        <v>678</v>
      </c>
      <c r="C8" s="228">
        <f>'Agency Health Rates Ref Table'!C3</f>
        <v>59</v>
      </c>
      <c r="D8" s="229">
        <f>SUM(B8:C8)</f>
        <v>737</v>
      </c>
      <c r="F8" s="227" t="s">
        <v>0</v>
      </c>
      <c r="G8" s="78">
        <f>+'Agency Health Rates Ref Table'!C36</f>
        <v>718</v>
      </c>
      <c r="H8" s="228">
        <f>'Agency Health Rates Ref Table'!C3</f>
        <v>59</v>
      </c>
      <c r="I8" s="229">
        <f>SUM(G8:H8)</f>
        <v>777</v>
      </c>
    </row>
    <row r="9" spans="1:9" s="66" customFormat="1" x14ac:dyDescent="0.2">
      <c r="A9" s="230" t="s">
        <v>6</v>
      </c>
      <c r="B9" s="78">
        <f>+'Agency Health Rates Ref Table'!C40</f>
        <v>1007</v>
      </c>
      <c r="C9" s="231">
        <f>'Agency Health Rates Ref Table'!C3</f>
        <v>59</v>
      </c>
      <c r="D9" s="229">
        <f>SUM(B9:C9)</f>
        <v>1066</v>
      </c>
      <c r="F9" s="230" t="s">
        <v>6</v>
      </c>
      <c r="G9" s="71">
        <f>+'Agency Health Rates Ref Table'!C43</f>
        <v>1293</v>
      </c>
      <c r="H9" s="231">
        <f>'Agency Health Rates Ref Table'!C3</f>
        <v>59</v>
      </c>
      <c r="I9" s="229">
        <f>SUM(G9:H9)</f>
        <v>1352</v>
      </c>
    </row>
    <row r="10" spans="1:9" s="66" customFormat="1" ht="12.75" thickBot="1" x14ac:dyDescent="0.25">
      <c r="A10" s="232" t="s">
        <v>1</v>
      </c>
      <c r="B10" s="78">
        <f>+'Agency Health Rates Ref Table'!C47</f>
        <v>1701</v>
      </c>
      <c r="C10" s="231">
        <f>'Agency Health Rates Ref Table'!C3</f>
        <v>59</v>
      </c>
      <c r="D10" s="233">
        <f>SUM(B10:C10)</f>
        <v>1760</v>
      </c>
      <c r="F10" s="232" t="s">
        <v>1</v>
      </c>
      <c r="G10" s="238">
        <f>+'Agency Health Rates Ref Table'!C50</f>
        <v>1604</v>
      </c>
      <c r="H10" s="231">
        <f>'Agency Health Rates Ref Table'!C3</f>
        <v>59</v>
      </c>
      <c r="I10" s="233">
        <f>SUM(G10:H10)</f>
        <v>1663</v>
      </c>
    </row>
    <row r="11" spans="1:9" s="66" customFormat="1" ht="12.75" thickBot="1" x14ac:dyDescent="0.25">
      <c r="A11" s="408" t="s">
        <v>45</v>
      </c>
      <c r="B11" s="409"/>
      <c r="C11" s="409"/>
      <c r="D11" s="410"/>
      <c r="F11" s="393" t="s">
        <v>104</v>
      </c>
      <c r="G11" s="394"/>
      <c r="H11" s="394"/>
      <c r="I11" s="395"/>
    </row>
    <row r="12" spans="1:9" s="66" customFormat="1" ht="12.75" customHeight="1" thickBot="1" x14ac:dyDescent="0.25">
      <c r="A12" s="239"/>
      <c r="B12" s="235" t="s">
        <v>3</v>
      </c>
      <c r="C12" s="236" t="s">
        <v>36</v>
      </c>
      <c r="D12" s="237" t="s">
        <v>5</v>
      </c>
      <c r="F12" s="241"/>
      <c r="G12" s="242" t="s">
        <v>3</v>
      </c>
      <c r="H12" s="243" t="s">
        <v>36</v>
      </c>
      <c r="I12" s="244" t="s">
        <v>5</v>
      </c>
    </row>
    <row r="13" spans="1:9" s="66" customFormat="1" x14ac:dyDescent="0.2">
      <c r="A13" s="306" t="s">
        <v>0</v>
      </c>
      <c r="B13" s="70">
        <f>+'Agency Health Rates Ref Table'!C34</f>
        <v>738</v>
      </c>
      <c r="C13" s="307">
        <f>'Agency Health Rates Ref Table'!C3</f>
        <v>59</v>
      </c>
      <c r="D13" s="308">
        <f>SUM(B13:C13)</f>
        <v>797</v>
      </c>
      <c r="F13" s="227" t="s">
        <v>0</v>
      </c>
      <c r="G13" s="78">
        <f>+'Agency Health Rates Ref Table'!C37</f>
        <v>519</v>
      </c>
      <c r="H13" s="228">
        <f>'Agency Health Rates Ref Table'!C3</f>
        <v>59</v>
      </c>
      <c r="I13" s="229">
        <f>SUM(G13:H13)</f>
        <v>578</v>
      </c>
    </row>
    <row r="14" spans="1:9" s="66" customFormat="1" x14ac:dyDescent="0.2">
      <c r="A14" s="230" t="s">
        <v>6</v>
      </c>
      <c r="B14" s="78">
        <f>+'Agency Health Rates Ref Table'!C41</f>
        <v>1129</v>
      </c>
      <c r="C14" s="231">
        <f>'Agency Health Rates Ref Table'!C3</f>
        <v>59</v>
      </c>
      <c r="D14" s="216">
        <f>SUM(B14:C14)</f>
        <v>1188</v>
      </c>
      <c r="F14" s="230" t="s">
        <v>6</v>
      </c>
      <c r="G14" s="71">
        <f>+'Agency Health Rates Ref Table'!C44</f>
        <v>790</v>
      </c>
      <c r="H14" s="231">
        <f>'Agency Health Rates Ref Table'!C3</f>
        <v>59</v>
      </c>
      <c r="I14" s="229">
        <f>SUM(G14:H14)</f>
        <v>849</v>
      </c>
    </row>
    <row r="15" spans="1:9" s="66" customFormat="1" ht="12.75" thickBot="1" x14ac:dyDescent="0.25">
      <c r="A15" s="232" t="s">
        <v>1</v>
      </c>
      <c r="B15" s="238">
        <f>+'Agency Health Rates Ref Table'!C48</f>
        <v>1852</v>
      </c>
      <c r="C15" s="246">
        <f>'Agency Health Rates Ref Table'!C3</f>
        <v>59</v>
      </c>
      <c r="D15" s="233">
        <f>SUM(B15:C15)</f>
        <v>1911</v>
      </c>
      <c r="F15" s="232" t="s">
        <v>1</v>
      </c>
      <c r="G15" s="238">
        <f>+'Agency Health Rates Ref Table'!C51</f>
        <v>1139</v>
      </c>
      <c r="H15" s="231">
        <f>'Agency Health Rates Ref Table'!C3</f>
        <v>59</v>
      </c>
      <c r="I15" s="233">
        <f>SUM(G15:H15)</f>
        <v>1198</v>
      </c>
    </row>
    <row r="16" spans="1:9" s="66" customFormat="1" ht="12.75" thickBot="1" x14ac:dyDescent="0.25">
      <c r="A16" s="240"/>
      <c r="B16" s="226"/>
      <c r="C16" s="226"/>
      <c r="D16" s="226"/>
      <c r="F16" s="393" t="s">
        <v>105</v>
      </c>
      <c r="G16" s="394"/>
      <c r="H16" s="394"/>
      <c r="I16" s="395"/>
    </row>
    <row r="17" spans="1:9" s="66" customFormat="1" ht="12.75" customHeight="1" thickBot="1" x14ac:dyDescent="0.25">
      <c r="A17" s="400" t="s">
        <v>40</v>
      </c>
      <c r="B17" s="401"/>
      <c r="C17" s="4"/>
      <c r="D17" s="4"/>
      <c r="F17" s="241"/>
      <c r="G17" s="242" t="s">
        <v>3</v>
      </c>
      <c r="H17" s="243" t="s">
        <v>36</v>
      </c>
      <c r="I17" s="244" t="s">
        <v>5</v>
      </c>
    </row>
    <row r="18" spans="1:9" s="66" customFormat="1" x14ac:dyDescent="0.2">
      <c r="A18" s="398" t="s">
        <v>57</v>
      </c>
      <c r="B18" s="399"/>
      <c r="C18" s="4"/>
      <c r="D18" s="4"/>
      <c r="F18" s="227" t="s">
        <v>0</v>
      </c>
      <c r="G18" s="78">
        <f>+'Agency Health Rates Ref Table'!C38</f>
        <v>471</v>
      </c>
      <c r="H18" s="228">
        <f>'Agency Health Rates Ref Table'!C3</f>
        <v>59</v>
      </c>
      <c r="I18" s="229">
        <f>SUM(G18:H18)</f>
        <v>530</v>
      </c>
    </row>
    <row r="19" spans="1:9" s="66" customFormat="1" x14ac:dyDescent="0.2">
      <c r="A19" s="398" t="s">
        <v>58</v>
      </c>
      <c r="B19" s="399"/>
      <c r="C19" s="4"/>
      <c r="D19" s="4"/>
      <c r="F19" s="230" t="s">
        <v>6</v>
      </c>
      <c r="G19" s="71">
        <f>+'Agency Health Rates Ref Table'!C45</f>
        <v>754</v>
      </c>
      <c r="H19" s="231">
        <f>'Agency Health Rates Ref Table'!C3</f>
        <v>59</v>
      </c>
      <c r="I19" s="229">
        <f>SUM(G19:H19)</f>
        <v>813</v>
      </c>
    </row>
    <row r="20" spans="1:9" s="66" customFormat="1" ht="12.75" thickBot="1" x14ac:dyDescent="0.25">
      <c r="A20" s="396"/>
      <c r="B20" s="397"/>
      <c r="C20" s="4"/>
      <c r="D20" s="4"/>
      <c r="F20" s="232" t="s">
        <v>1</v>
      </c>
      <c r="G20" s="238">
        <f>+'Agency Health Rates Ref Table'!C52</f>
        <v>1026</v>
      </c>
      <c r="H20" s="246">
        <f>'Agency Health Rates Ref Table'!C3</f>
        <v>59</v>
      </c>
      <c r="I20" s="233">
        <f>SUM(G20:H20)</f>
        <v>1085</v>
      </c>
    </row>
  </sheetData>
  <mergeCells count="11">
    <mergeCell ref="A1:D1"/>
    <mergeCell ref="A6:D6"/>
    <mergeCell ref="A11:D11"/>
    <mergeCell ref="F1:I1"/>
    <mergeCell ref="F6:I6"/>
    <mergeCell ref="F11:I11"/>
    <mergeCell ref="F16:I16"/>
    <mergeCell ref="A20:B20"/>
    <mergeCell ref="A19:B19"/>
    <mergeCell ref="A18:B18"/>
    <mergeCell ref="A17:B17"/>
  </mergeCells>
  <phoneticPr fontId="2" type="noConversion"/>
  <printOptions horizontalCentered="1"/>
  <pageMargins left="0.7" right="0.7" top="0.75" bottom="0.75" header="0.3" footer="0.3"/>
  <pageSetup orientation="landscape" r:id="rId1"/>
  <headerFooter alignWithMargins="0">
    <oddHeader xml:space="preserve">&amp;C&amp;"Arial,Bold"&amp;12PLAN YEAR 2026 (July 1, 2026 - June 30, 2027) PREMIUMS
Active Employees of Non-State Agencies   &amp;"Arial,Regular"&amp;10   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34"/>
  <sheetViews>
    <sheetView view="pageLayout" topLeftCell="A4" zoomScaleNormal="100" workbookViewId="0">
      <selection activeCell="H11" sqref="H11"/>
    </sheetView>
  </sheetViews>
  <sheetFormatPr defaultRowHeight="12.75" x14ac:dyDescent="0.2"/>
  <cols>
    <col min="1" max="1" width="21" customWidth="1"/>
    <col min="2" max="4" width="12.85546875" bestFit="1" customWidth="1"/>
    <col min="5" max="8" width="10" bestFit="1" customWidth="1"/>
    <col min="9" max="13" width="9.28515625" hidden="1" customWidth="1"/>
  </cols>
  <sheetData>
    <row r="1" spans="1:8" ht="15" x14ac:dyDescent="0.25">
      <c r="A1" s="413" t="s">
        <v>75</v>
      </c>
      <c r="B1" s="413"/>
      <c r="C1" s="413"/>
      <c r="D1" s="413"/>
      <c r="E1" s="413"/>
      <c r="F1" s="413"/>
      <c r="G1" s="413"/>
      <c r="H1" s="413"/>
    </row>
    <row r="2" spans="1:8" s="66" customFormat="1" ht="15" customHeight="1" thickBot="1" x14ac:dyDescent="0.25">
      <c r="A2" s="414" t="s">
        <v>7</v>
      </c>
      <c r="B2" s="415"/>
      <c r="C2" s="415"/>
      <c r="D2" s="415"/>
      <c r="E2" s="415"/>
      <c r="F2" s="415"/>
      <c r="G2" s="415"/>
      <c r="H2" s="415"/>
    </row>
    <row r="3" spans="1:8" s="66" customFormat="1" thickBot="1" x14ac:dyDescent="0.25">
      <c r="A3" s="124"/>
      <c r="B3" s="126" t="s">
        <v>43</v>
      </c>
      <c r="C3" s="127" t="s">
        <v>44</v>
      </c>
      <c r="D3" s="127" t="s">
        <v>45</v>
      </c>
      <c r="E3" s="127" t="s">
        <v>102</v>
      </c>
      <c r="F3" s="127" t="s">
        <v>103</v>
      </c>
      <c r="G3" s="127" t="s">
        <v>106</v>
      </c>
      <c r="H3" s="127" t="s">
        <v>107</v>
      </c>
    </row>
    <row r="4" spans="1:8" s="66" customFormat="1" ht="12" x14ac:dyDescent="0.2">
      <c r="A4" s="122" t="s">
        <v>0</v>
      </c>
      <c r="B4" s="228">
        <v>994</v>
      </c>
      <c r="C4" s="228">
        <v>798</v>
      </c>
      <c r="D4" s="228">
        <v>914</v>
      </c>
      <c r="E4" s="228">
        <v>955</v>
      </c>
      <c r="F4" s="228">
        <v>615</v>
      </c>
      <c r="G4" s="228">
        <v>767</v>
      </c>
      <c r="H4" s="228">
        <v>515</v>
      </c>
    </row>
    <row r="5" spans="1:8" s="66" customFormat="1" ht="12" x14ac:dyDescent="0.2">
      <c r="A5" s="123" t="s">
        <v>6</v>
      </c>
      <c r="B5" s="231">
        <v>1356</v>
      </c>
      <c r="C5" s="231">
        <v>1065</v>
      </c>
      <c r="D5" s="231">
        <v>1198</v>
      </c>
      <c r="E5" s="231">
        <v>1287</v>
      </c>
      <c r="F5" s="231">
        <v>835</v>
      </c>
      <c r="G5" s="231">
        <v>1065</v>
      </c>
      <c r="H5" s="231">
        <v>685</v>
      </c>
    </row>
    <row r="6" spans="1:8" s="66" customFormat="1" thickBot="1" x14ac:dyDescent="0.25">
      <c r="A6" s="99" t="s">
        <v>1</v>
      </c>
      <c r="B6" s="231">
        <v>2165</v>
      </c>
      <c r="C6" s="231">
        <v>1813</v>
      </c>
      <c r="D6" s="231">
        <v>2038</v>
      </c>
      <c r="E6" s="231">
        <v>2135</v>
      </c>
      <c r="F6" s="231">
        <v>1371</v>
      </c>
      <c r="G6" s="231">
        <v>1792</v>
      </c>
      <c r="H6" s="231">
        <v>1075</v>
      </c>
    </row>
    <row r="7" spans="1:8" s="66" customFormat="1" ht="15" customHeight="1" thickBot="1" x14ac:dyDescent="0.25">
      <c r="A7" s="416" t="s">
        <v>8</v>
      </c>
      <c r="B7" s="417"/>
      <c r="C7" s="417"/>
      <c r="D7" s="417"/>
      <c r="E7" s="417"/>
      <c r="F7" s="417"/>
      <c r="G7" s="417"/>
      <c r="H7" s="417"/>
    </row>
    <row r="8" spans="1:8" s="66" customFormat="1" ht="15" customHeight="1" thickBot="1" x14ac:dyDescent="0.25">
      <c r="A8" s="125"/>
      <c r="B8" s="126" t="s">
        <v>43</v>
      </c>
      <c r="C8" s="127" t="s">
        <v>44</v>
      </c>
      <c r="D8" s="127" t="s">
        <v>45</v>
      </c>
      <c r="E8" s="127" t="s">
        <v>102</v>
      </c>
      <c r="F8" s="127" t="s">
        <v>103</v>
      </c>
      <c r="G8" s="127" t="s">
        <v>106</v>
      </c>
      <c r="H8" s="127" t="s">
        <v>107</v>
      </c>
    </row>
    <row r="9" spans="1:8" s="66" customFormat="1" ht="12" x14ac:dyDescent="0.2">
      <c r="A9" s="118" t="s">
        <v>0</v>
      </c>
      <c r="B9" s="228">
        <v>1461</v>
      </c>
      <c r="C9" s="228">
        <v>1174</v>
      </c>
      <c r="D9" s="228">
        <v>1344</v>
      </c>
      <c r="E9" s="228">
        <v>1404</v>
      </c>
      <c r="F9" s="228">
        <v>904</v>
      </c>
      <c r="G9" s="228">
        <v>1128</v>
      </c>
      <c r="H9" s="245">
        <v>758</v>
      </c>
    </row>
    <row r="10" spans="1:8" s="66" customFormat="1" ht="12" x14ac:dyDescent="0.2">
      <c r="A10" s="118" t="s">
        <v>6</v>
      </c>
      <c r="B10" s="231">
        <v>1995</v>
      </c>
      <c r="C10" s="231">
        <v>1565</v>
      </c>
      <c r="D10" s="231">
        <v>1762</v>
      </c>
      <c r="E10" s="231">
        <v>1893</v>
      </c>
      <c r="F10" s="231">
        <v>1229</v>
      </c>
      <c r="G10" s="231">
        <v>1566</v>
      </c>
      <c r="H10" s="216">
        <v>1007</v>
      </c>
    </row>
    <row r="11" spans="1:8" s="66" customFormat="1" thickBot="1" x14ac:dyDescent="0.25">
      <c r="A11" s="119" t="s">
        <v>1</v>
      </c>
      <c r="B11" s="246">
        <v>3184</v>
      </c>
      <c r="C11" s="246">
        <v>2666</v>
      </c>
      <c r="D11" s="246">
        <v>2996</v>
      </c>
      <c r="E11" s="246">
        <v>3140</v>
      </c>
      <c r="F11" s="246">
        <v>2016</v>
      </c>
      <c r="G11" s="246">
        <v>2636</v>
      </c>
      <c r="H11" s="217">
        <v>1580</v>
      </c>
    </row>
    <row r="12" spans="1:8" s="66" customFormat="1" ht="13.5" customHeight="1" thickBot="1" x14ac:dyDescent="0.25">
      <c r="A12" s="411"/>
      <c r="B12" s="411"/>
      <c r="C12" s="411"/>
      <c r="D12" s="411"/>
      <c r="E12" s="411"/>
      <c r="F12" s="411"/>
      <c r="G12" s="411"/>
    </row>
    <row r="13" spans="1:8" x14ac:dyDescent="0.2">
      <c r="A13" s="400" t="s">
        <v>40</v>
      </c>
      <c r="B13" s="418"/>
      <c r="C13" s="401"/>
    </row>
    <row r="14" spans="1:8" x14ac:dyDescent="0.2">
      <c r="A14" s="398" t="s">
        <v>57</v>
      </c>
      <c r="B14" s="411"/>
      <c r="C14" s="399"/>
    </row>
    <row r="15" spans="1:8" x14ac:dyDescent="0.2">
      <c r="A15" s="398" t="s">
        <v>58</v>
      </c>
      <c r="B15" s="411"/>
      <c r="C15" s="399"/>
    </row>
    <row r="16" spans="1:8" ht="13.5" thickBot="1" x14ac:dyDescent="0.25">
      <c r="A16" s="396"/>
      <c r="B16" s="412"/>
      <c r="C16" s="397"/>
    </row>
    <row r="18" spans="1:8" ht="15" x14ac:dyDescent="0.25">
      <c r="A18" s="413" t="s">
        <v>74</v>
      </c>
      <c r="B18" s="413"/>
      <c r="C18" s="413"/>
      <c r="D18" s="413"/>
      <c r="E18" s="413"/>
      <c r="F18" s="413"/>
      <c r="G18" s="413"/>
      <c r="H18" s="413"/>
    </row>
    <row r="19" spans="1:8" s="66" customFormat="1" ht="15" customHeight="1" thickBot="1" x14ac:dyDescent="0.25">
      <c r="A19" s="414" t="s">
        <v>7</v>
      </c>
      <c r="B19" s="415"/>
      <c r="C19" s="415"/>
      <c r="D19" s="415"/>
      <c r="E19" s="415"/>
      <c r="F19" s="415"/>
      <c r="G19" s="415"/>
      <c r="H19" s="415"/>
    </row>
    <row r="20" spans="1:8" s="66" customFormat="1" thickBot="1" x14ac:dyDescent="0.25">
      <c r="A20" s="124"/>
      <c r="B20" s="126" t="s">
        <v>43</v>
      </c>
      <c r="C20" s="127" t="s">
        <v>44</v>
      </c>
      <c r="D20" s="127" t="s">
        <v>45</v>
      </c>
      <c r="E20" s="127" t="s">
        <v>102</v>
      </c>
      <c r="F20" s="127" t="s">
        <v>103</v>
      </c>
      <c r="G20" s="127" t="s">
        <v>106</v>
      </c>
      <c r="H20" s="127" t="s">
        <v>107</v>
      </c>
    </row>
    <row r="21" spans="1:8" s="66" customFormat="1" ht="12" x14ac:dyDescent="0.2">
      <c r="A21" s="122" t="s">
        <v>0</v>
      </c>
      <c r="B21" s="228">
        <v>1179.1200000000001</v>
      </c>
      <c r="C21" s="228">
        <v>751.74</v>
      </c>
      <c r="D21" s="228">
        <v>812.94</v>
      </c>
      <c r="E21" s="228">
        <v>907.80000000000007</v>
      </c>
      <c r="F21" s="228">
        <v>792.54</v>
      </c>
      <c r="G21" s="228">
        <v>589.56000000000006</v>
      </c>
      <c r="H21" s="228">
        <v>540.6</v>
      </c>
    </row>
    <row r="22" spans="1:8" s="66" customFormat="1" ht="12" x14ac:dyDescent="0.2">
      <c r="A22" s="123" t="s">
        <v>6</v>
      </c>
      <c r="B22" s="231">
        <v>1642.2</v>
      </c>
      <c r="C22" s="231">
        <v>1087.32</v>
      </c>
      <c r="D22" s="231">
        <v>1211.76</v>
      </c>
      <c r="E22" s="231">
        <v>1569.78</v>
      </c>
      <c r="F22" s="231">
        <v>1379.04</v>
      </c>
      <c r="G22" s="231">
        <v>865.98</v>
      </c>
      <c r="H22" s="231">
        <v>829.26</v>
      </c>
    </row>
    <row r="23" spans="1:8" s="66" customFormat="1" thickBot="1" x14ac:dyDescent="0.25">
      <c r="A23" s="99" t="s">
        <v>1</v>
      </c>
      <c r="B23" s="231">
        <v>2707.08</v>
      </c>
      <c r="C23" s="231">
        <v>1795.2</v>
      </c>
      <c r="D23" s="231">
        <v>1949.22</v>
      </c>
      <c r="E23" s="246">
        <v>1936.98</v>
      </c>
      <c r="F23" s="231">
        <v>1696.26</v>
      </c>
      <c r="G23" s="231">
        <v>1221.96</v>
      </c>
      <c r="H23" s="231">
        <v>1106.7</v>
      </c>
    </row>
    <row r="24" spans="1:8" s="66" customFormat="1" ht="15" customHeight="1" thickBot="1" x14ac:dyDescent="0.25">
      <c r="A24" s="416" t="s">
        <v>8</v>
      </c>
      <c r="B24" s="417"/>
      <c r="C24" s="417"/>
      <c r="D24" s="417"/>
      <c r="E24" s="417"/>
      <c r="F24" s="417"/>
      <c r="G24" s="417"/>
      <c r="H24" s="417"/>
    </row>
    <row r="25" spans="1:8" s="66" customFormat="1" ht="15" customHeight="1" thickBot="1" x14ac:dyDescent="0.25">
      <c r="A25" s="125"/>
      <c r="B25" s="126" t="s">
        <v>43</v>
      </c>
      <c r="C25" s="127" t="s">
        <v>44</v>
      </c>
      <c r="D25" s="127" t="s">
        <v>45</v>
      </c>
      <c r="E25" s="127" t="s">
        <v>102</v>
      </c>
      <c r="F25" s="127" t="s">
        <v>103</v>
      </c>
      <c r="G25" s="127" t="s">
        <v>106</v>
      </c>
      <c r="H25" s="127" t="s">
        <v>107</v>
      </c>
    </row>
    <row r="26" spans="1:8" s="66" customFormat="1" ht="12" x14ac:dyDescent="0.2">
      <c r="A26" s="123" t="s">
        <v>0</v>
      </c>
      <c r="B26" s="228">
        <v>1734</v>
      </c>
      <c r="C26" s="228">
        <v>1105.5</v>
      </c>
      <c r="D26" s="228">
        <v>1195.5</v>
      </c>
      <c r="E26" s="228">
        <v>1335</v>
      </c>
      <c r="F26" s="228">
        <v>1165.5</v>
      </c>
      <c r="G26" s="228">
        <v>867</v>
      </c>
      <c r="H26" s="245">
        <v>795</v>
      </c>
    </row>
    <row r="27" spans="1:8" s="66" customFormat="1" ht="12" x14ac:dyDescent="0.2">
      <c r="A27" s="123" t="s">
        <v>6</v>
      </c>
      <c r="B27" s="231">
        <v>2415</v>
      </c>
      <c r="C27" s="231">
        <v>1599</v>
      </c>
      <c r="D27" s="231">
        <v>1782</v>
      </c>
      <c r="E27" s="231">
        <v>2308.5</v>
      </c>
      <c r="F27" s="231">
        <v>2028</v>
      </c>
      <c r="G27" s="231">
        <v>1273.5</v>
      </c>
      <c r="H27" s="216">
        <v>1219.5</v>
      </c>
    </row>
    <row r="28" spans="1:8" s="66" customFormat="1" thickBot="1" x14ac:dyDescent="0.25">
      <c r="A28" s="128" t="s">
        <v>1</v>
      </c>
      <c r="B28" s="246">
        <v>3981</v>
      </c>
      <c r="C28" s="246">
        <v>2640</v>
      </c>
      <c r="D28" s="246">
        <v>2866.5</v>
      </c>
      <c r="E28" s="246">
        <v>2848.5</v>
      </c>
      <c r="F28" s="246">
        <v>2494.5</v>
      </c>
      <c r="G28" s="246">
        <v>1797</v>
      </c>
      <c r="H28" s="217">
        <v>1627.5</v>
      </c>
    </row>
    <row r="29" spans="1:8" s="66" customFormat="1" ht="13.5" customHeight="1" x14ac:dyDescent="0.2">
      <c r="A29" s="411"/>
      <c r="B29" s="411"/>
      <c r="C29" s="411"/>
      <c r="D29" s="411"/>
      <c r="E29" s="411"/>
      <c r="F29" s="411"/>
      <c r="G29" s="411"/>
    </row>
    <row r="30" spans="1:8" ht="13.5" thickBot="1" x14ac:dyDescent="0.25">
      <c r="A30" s="60"/>
    </row>
    <row r="31" spans="1:8" x14ac:dyDescent="0.2">
      <c r="A31" s="400" t="s">
        <v>40</v>
      </c>
      <c r="B31" s="418"/>
      <c r="C31" s="401"/>
    </row>
    <row r="32" spans="1:8" x14ac:dyDescent="0.2">
      <c r="A32" s="398" t="s">
        <v>57</v>
      </c>
      <c r="B32" s="411"/>
      <c r="C32" s="399"/>
    </row>
    <row r="33" spans="1:3" x14ac:dyDescent="0.2">
      <c r="A33" s="398" t="s">
        <v>58</v>
      </c>
      <c r="B33" s="411"/>
      <c r="C33" s="399"/>
    </row>
    <row r="34" spans="1:3" ht="13.5" thickBot="1" x14ac:dyDescent="0.25">
      <c r="A34" s="396"/>
      <c r="B34" s="412"/>
      <c r="C34" s="397"/>
    </row>
  </sheetData>
  <mergeCells count="16">
    <mergeCell ref="A33:C33"/>
    <mergeCell ref="A34:C34"/>
    <mergeCell ref="A18:H18"/>
    <mergeCell ref="A1:H1"/>
    <mergeCell ref="A19:H19"/>
    <mergeCell ref="A24:H24"/>
    <mergeCell ref="A29:G29"/>
    <mergeCell ref="A31:C31"/>
    <mergeCell ref="A32:C32"/>
    <mergeCell ref="A2:H2"/>
    <mergeCell ref="A7:H7"/>
    <mergeCell ref="A16:C16"/>
    <mergeCell ref="A15:C15"/>
    <mergeCell ref="A14:C14"/>
    <mergeCell ref="A13:C13"/>
    <mergeCell ref="A12:G12"/>
  </mergeCells>
  <phoneticPr fontId="2" type="noConversion"/>
  <printOptions horizontalCentered="1"/>
  <pageMargins left="0.7" right="0.7" top="0.75" bottom="0.75" header="0.3" footer="0.3"/>
  <pageSetup orientation="landscape" r:id="rId1"/>
  <headerFooter alignWithMargins="0">
    <oddHeader xml:space="preserve">&amp;C&amp;"Arial,Bold"&amp;12PLAN YEAR 2027 (July 1, 2026 - June 30, 2027) PREMIUMS
COBRA&amp;"Arial,Regular"&amp;10    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I26"/>
  <sheetViews>
    <sheetView view="pageLayout" zoomScaleNormal="100" zoomScaleSheetLayoutView="100" workbookViewId="0">
      <selection activeCell="D14" sqref="D14"/>
    </sheetView>
  </sheetViews>
  <sheetFormatPr defaultColWidth="9.28515625" defaultRowHeight="12" x14ac:dyDescent="0.2"/>
  <cols>
    <col min="1" max="1" width="17" style="1" bestFit="1" customWidth="1"/>
    <col min="2" max="2" width="15.85546875" style="18" bestFit="1" customWidth="1"/>
    <col min="3" max="3" width="16.42578125" style="18" customWidth="1"/>
    <col min="4" max="4" width="20.28515625" style="18" customWidth="1"/>
    <col min="5" max="5" width="14.42578125" style="18" bestFit="1" customWidth="1"/>
    <col min="6" max="6" width="15" style="18" bestFit="1" customWidth="1"/>
    <col min="7" max="7" width="14.28515625" style="18" bestFit="1" customWidth="1"/>
    <col min="8" max="8" width="10" style="18" bestFit="1" customWidth="1"/>
    <col min="9" max="9" width="9.7109375" style="18" customWidth="1"/>
    <col min="10" max="11" width="9.28515625" style="1"/>
    <col min="12" max="12" width="9.7109375" style="1" bestFit="1" customWidth="1"/>
    <col min="13" max="16384" width="9.28515625" style="1"/>
  </cols>
  <sheetData>
    <row r="1" spans="1:7" ht="12.75" customHeight="1" thickBot="1" x14ac:dyDescent="0.25">
      <c r="A1" s="109"/>
      <c r="B1" s="379" t="s">
        <v>43</v>
      </c>
      <c r="C1" s="386"/>
      <c r="D1" s="421" t="s">
        <v>44</v>
      </c>
      <c r="E1" s="426"/>
      <c r="F1" s="421" t="s">
        <v>45</v>
      </c>
      <c r="G1" s="422"/>
    </row>
    <row r="2" spans="1:7" s="56" customFormat="1" ht="29.25" customHeight="1" thickBot="1" x14ac:dyDescent="0.25">
      <c r="A2" s="362"/>
      <c r="B2" s="263" t="s">
        <v>15</v>
      </c>
      <c r="C2" s="363" t="s">
        <v>68</v>
      </c>
      <c r="D2" s="110" t="s">
        <v>15</v>
      </c>
      <c r="E2" s="111" t="s">
        <v>68</v>
      </c>
      <c r="F2" s="110" t="s">
        <v>15</v>
      </c>
      <c r="G2" s="112" t="s">
        <v>68</v>
      </c>
    </row>
    <row r="3" spans="1:7" s="54" customFormat="1" x14ac:dyDescent="0.2">
      <c r="A3" s="364" t="s">
        <v>38</v>
      </c>
      <c r="B3" s="365">
        <v>1579</v>
      </c>
      <c r="C3" s="339">
        <v>2976</v>
      </c>
      <c r="D3" s="359">
        <v>1186</v>
      </c>
      <c r="E3" s="247">
        <v>2196</v>
      </c>
      <c r="F3" s="148">
        <v>1268</v>
      </c>
      <c r="G3" s="151">
        <v>2340</v>
      </c>
    </row>
    <row r="4" spans="1:7" s="54" customFormat="1" ht="22.5" x14ac:dyDescent="0.2">
      <c r="A4" s="115" t="s">
        <v>9</v>
      </c>
      <c r="B4" s="358">
        <v>1135</v>
      </c>
      <c r="C4" s="261">
        <v>2140</v>
      </c>
      <c r="D4" s="360">
        <v>854</v>
      </c>
      <c r="E4" s="249">
        <v>1583</v>
      </c>
      <c r="F4" s="221">
        <v>913</v>
      </c>
      <c r="G4" s="250">
        <v>1686</v>
      </c>
    </row>
    <row r="5" spans="1:7" s="54" customFormat="1" ht="22.5" x14ac:dyDescent="0.2">
      <c r="A5" s="115" t="s">
        <v>10</v>
      </c>
      <c r="B5" s="358">
        <v>990</v>
      </c>
      <c r="C5" s="261">
        <v>1867</v>
      </c>
      <c r="D5" s="360">
        <v>746</v>
      </c>
      <c r="E5" s="249">
        <v>1383</v>
      </c>
      <c r="F5" s="221">
        <v>797</v>
      </c>
      <c r="G5" s="250">
        <v>1473</v>
      </c>
    </row>
    <row r="6" spans="1:7" s="54" customFormat="1" ht="22.5" x14ac:dyDescent="0.2">
      <c r="A6" s="115" t="s">
        <v>11</v>
      </c>
      <c r="B6" s="358">
        <v>829</v>
      </c>
      <c r="C6" s="261">
        <v>1564</v>
      </c>
      <c r="D6" s="360">
        <v>626</v>
      </c>
      <c r="E6" s="249">
        <v>1161</v>
      </c>
      <c r="F6" s="221">
        <v>668</v>
      </c>
      <c r="G6" s="250">
        <v>1236</v>
      </c>
    </row>
    <row r="7" spans="1:7" s="54" customFormat="1" ht="22.5" x14ac:dyDescent="0.2">
      <c r="A7" s="115" t="s">
        <v>12</v>
      </c>
      <c r="B7" s="358">
        <v>695</v>
      </c>
      <c r="C7" s="261">
        <v>1312</v>
      </c>
      <c r="D7" s="360">
        <v>526</v>
      </c>
      <c r="E7" s="249">
        <v>976</v>
      </c>
      <c r="F7" s="221">
        <v>561</v>
      </c>
      <c r="G7" s="250">
        <v>1038</v>
      </c>
    </row>
    <row r="8" spans="1:7" s="54" customFormat="1" ht="44.25" customHeight="1" thickBot="1" x14ac:dyDescent="0.25">
      <c r="A8" s="116" t="s">
        <v>86</v>
      </c>
      <c r="B8" s="366">
        <v>570</v>
      </c>
      <c r="C8" s="262">
        <v>1076</v>
      </c>
      <c r="D8" s="361">
        <v>432</v>
      </c>
      <c r="E8" s="252">
        <v>803</v>
      </c>
      <c r="F8" s="223">
        <v>461</v>
      </c>
      <c r="G8" s="253">
        <v>853</v>
      </c>
    </row>
    <row r="9" spans="1:7" s="54" customFormat="1" ht="8.25" x14ac:dyDescent="0.15">
      <c r="A9" s="55"/>
      <c r="B9" s="254"/>
      <c r="C9" s="254"/>
      <c r="D9" s="254"/>
      <c r="E9" s="254"/>
      <c r="F9" s="254"/>
      <c r="G9" s="254"/>
    </row>
    <row r="10" spans="1:7" s="54" customFormat="1" ht="8.25" x14ac:dyDescent="0.15">
      <c r="A10" s="55"/>
      <c r="B10" s="254"/>
      <c r="C10" s="254"/>
      <c r="D10" s="254"/>
      <c r="E10" s="254"/>
      <c r="F10" s="254"/>
      <c r="G10" s="254"/>
    </row>
    <row r="11" spans="1:7" s="54" customFormat="1" ht="9" thickBot="1" x14ac:dyDescent="0.2">
      <c r="A11" s="55"/>
      <c r="B11" s="254"/>
      <c r="C11" s="254"/>
      <c r="D11" s="254"/>
      <c r="E11" s="254"/>
      <c r="F11" s="254"/>
      <c r="G11" s="254"/>
    </row>
    <row r="12" spans="1:7" s="66" customFormat="1" ht="15" customHeight="1" thickBot="1" x14ac:dyDescent="0.25">
      <c r="A12" s="117"/>
      <c r="B12" s="381" t="s">
        <v>14</v>
      </c>
      <c r="C12" s="423"/>
      <c r="D12" s="424"/>
      <c r="E12" s="425" t="s">
        <v>42</v>
      </c>
      <c r="F12" s="424"/>
      <c r="G12" s="202"/>
    </row>
    <row r="13" spans="1:7" s="66" customFormat="1" ht="44.25" customHeight="1" thickBot="1" x14ac:dyDescent="0.25">
      <c r="A13" s="113"/>
      <c r="B13" s="255" t="s">
        <v>15</v>
      </c>
      <c r="C13" s="342" t="s">
        <v>16</v>
      </c>
      <c r="D13" s="341" t="s">
        <v>73</v>
      </c>
      <c r="E13" s="256" t="s">
        <v>15</v>
      </c>
      <c r="F13" s="257" t="s">
        <v>16</v>
      </c>
      <c r="G13" s="202"/>
    </row>
    <row r="14" spans="1:7" s="66" customFormat="1" x14ac:dyDescent="0.2">
      <c r="A14" s="114" t="s">
        <v>37</v>
      </c>
      <c r="B14" s="265">
        <v>1412.3658141471562</v>
      </c>
      <c r="C14" s="340">
        <v>3362.3810999694847</v>
      </c>
      <c r="D14" s="339">
        <v>2355.3792516765875</v>
      </c>
      <c r="E14" s="265">
        <v>1163.1392499999997</v>
      </c>
      <c r="F14" s="336">
        <v>2765.3167499999995</v>
      </c>
      <c r="G14" s="202"/>
    </row>
    <row r="15" spans="1:7" s="66" customFormat="1" ht="22.5" x14ac:dyDescent="0.2">
      <c r="A15" s="115" t="s">
        <v>9</v>
      </c>
      <c r="B15" s="149">
        <v>1153.5965369720416</v>
      </c>
      <c r="C15" s="323">
        <v>2744.8266627420376</v>
      </c>
      <c r="D15" s="337">
        <v>1922.2278204366082</v>
      </c>
      <c r="E15" s="149">
        <v>932.17599999999982</v>
      </c>
      <c r="F15" s="337">
        <v>2214.9583749999997</v>
      </c>
      <c r="G15" s="202"/>
    </row>
    <row r="16" spans="1:7" s="66" customFormat="1" ht="22.5" x14ac:dyDescent="0.2">
      <c r="A16" s="115" t="s">
        <v>10</v>
      </c>
      <c r="B16" s="149">
        <v>898.69012603831015</v>
      </c>
      <c r="C16" s="323">
        <v>2089.2222937269207</v>
      </c>
      <c r="D16" s="337">
        <v>1445.6821237511222</v>
      </c>
      <c r="E16" s="149">
        <v>718.89912499999991</v>
      </c>
      <c r="F16" s="337">
        <v>1668.7614999999998</v>
      </c>
      <c r="G16" s="202"/>
    </row>
    <row r="17" spans="1:6" s="66" customFormat="1" ht="22.5" x14ac:dyDescent="0.2">
      <c r="A17" s="115" t="s">
        <v>11</v>
      </c>
      <c r="B17" s="149">
        <v>631.89732776839389</v>
      </c>
      <c r="C17" s="323">
        <v>1418.0269878796771</v>
      </c>
      <c r="D17" s="337">
        <v>957.56440004629235</v>
      </c>
      <c r="E17" s="149">
        <v>504.58187499999991</v>
      </c>
      <c r="F17" s="337">
        <v>1127.7664999999997</v>
      </c>
    </row>
    <row r="18" spans="1:6" s="66" customFormat="1" ht="22.5" x14ac:dyDescent="0.2">
      <c r="A18" s="115" t="s">
        <v>12</v>
      </c>
      <c r="B18" s="149">
        <v>473.93140205854388</v>
      </c>
      <c r="C18" s="323">
        <v>1010.8859089440982</v>
      </c>
      <c r="D18" s="337">
        <v>665.01774944126976</v>
      </c>
      <c r="E18" s="149">
        <v>377.65612499999997</v>
      </c>
      <c r="F18" s="337">
        <v>802.12912499999993</v>
      </c>
    </row>
    <row r="19" spans="1:6" s="66" customFormat="1" ht="63.75" customHeight="1" thickBot="1" x14ac:dyDescent="0.25">
      <c r="A19" s="116" t="s">
        <v>85</v>
      </c>
      <c r="B19" s="150">
        <v>368.2396695490516</v>
      </c>
      <c r="C19" s="325">
        <v>737.91951744798314</v>
      </c>
      <c r="D19" s="338">
        <v>464.94277269241093</v>
      </c>
      <c r="E19" s="150">
        <v>292.34537499999993</v>
      </c>
      <c r="F19" s="338">
        <v>583.65037499999994</v>
      </c>
    </row>
    <row r="20" spans="1:6" customFormat="1" ht="13.5" thickBot="1" x14ac:dyDescent="0.25"/>
    <row r="21" spans="1:6" customFormat="1" ht="12.75" x14ac:dyDescent="0.2">
      <c r="A21" s="400" t="s">
        <v>40</v>
      </c>
      <c r="B21" s="418"/>
      <c r="C21" s="401"/>
    </row>
    <row r="22" spans="1:6" customFormat="1" ht="12.75" x14ac:dyDescent="0.2">
      <c r="A22" s="398" t="s">
        <v>57</v>
      </c>
      <c r="B22" s="411"/>
      <c r="C22" s="399"/>
    </row>
    <row r="23" spans="1:6" customFormat="1" ht="12.75" x14ac:dyDescent="0.2">
      <c r="A23" s="398" t="s">
        <v>58</v>
      </c>
      <c r="B23" s="411"/>
      <c r="C23" s="399"/>
    </row>
    <row r="24" spans="1:6" customFormat="1" ht="13.5" thickBot="1" x14ac:dyDescent="0.25">
      <c r="A24" s="396"/>
      <c r="B24" s="412"/>
      <c r="C24" s="397"/>
    </row>
    <row r="25" spans="1:6" customFormat="1" ht="12.75" x14ac:dyDescent="0.2">
      <c r="A25" s="108"/>
      <c r="B25" s="108"/>
      <c r="C25" s="108"/>
    </row>
    <row r="26" spans="1:6" customFormat="1" ht="12.75" x14ac:dyDescent="0.2">
      <c r="A26" s="419" t="s">
        <v>71</v>
      </c>
      <c r="B26" s="420"/>
      <c r="C26" s="420"/>
      <c r="D26" s="420"/>
      <c r="E26" s="420"/>
      <c r="F26" s="420"/>
    </row>
  </sheetData>
  <mergeCells count="10">
    <mergeCell ref="A23:C23"/>
    <mergeCell ref="A24:C24"/>
    <mergeCell ref="A26:F26"/>
    <mergeCell ref="F1:G1"/>
    <mergeCell ref="B12:D12"/>
    <mergeCell ref="E12:F12"/>
    <mergeCell ref="A21:C21"/>
    <mergeCell ref="A22:C22"/>
    <mergeCell ref="B1:C1"/>
    <mergeCell ref="D1:E1"/>
  </mergeCells>
  <phoneticPr fontId="2" type="noConversion"/>
  <printOptions horizontalCentered="1"/>
  <pageMargins left="0.7" right="0.7" top="0.75" bottom="0.75" header="0.3" footer="0.3"/>
  <pageSetup orientation="landscape" r:id="rId1"/>
  <headerFooter alignWithMargins="0">
    <oddHeader xml:space="preserve">&amp;C&amp;"Arial,Bold"&amp;12PLAN YEAR 2027 (July 1, 2026 - June 30, 2027) Premiums
Non-Medicare Retired Employees and Surviving Dependents   &amp;"Arial,Regular"&amp;10    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Basic Life Rates - All</vt:lpstr>
      <vt:lpstr>Active State Health Plan</vt:lpstr>
      <vt:lpstr>Active State PPB A</vt:lpstr>
      <vt:lpstr>Active State PPB-B</vt:lpstr>
      <vt:lpstr>Active State PPB-C</vt:lpstr>
      <vt:lpstr>Active State PPB-D</vt:lpstr>
      <vt:lpstr>Active Non-State All Plans</vt:lpstr>
      <vt:lpstr>COBRA</vt:lpstr>
      <vt:lpstr>Retiree Non Medicare</vt:lpstr>
      <vt:lpstr>Retiree Medicare</vt:lpstr>
      <vt:lpstr>Retired Deputy Sheriffs</vt:lpstr>
      <vt:lpstr>Non-Par - Table A</vt:lpstr>
      <vt:lpstr>State Elected Officials</vt:lpstr>
      <vt:lpstr>Agency Health Rates Ref Table</vt:lpstr>
    </vt:vector>
  </TitlesOfParts>
  <Company>WVPEIA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Scarberry</dc:creator>
  <cp:lastModifiedBy>Haught, Jason A</cp:lastModifiedBy>
  <cp:lastPrinted>2024-04-25T14:01:03Z</cp:lastPrinted>
  <dcterms:created xsi:type="dcterms:W3CDTF">2003-03-20T15:15:59Z</dcterms:created>
  <dcterms:modified xsi:type="dcterms:W3CDTF">2026-02-27T19:06:26Z</dcterms:modified>
  <cp:contentStatus/>
</cp:coreProperties>
</file>